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4865" windowHeight="8655" activeTab="0"/>
  </bookViews>
  <sheets>
    <sheet name="06.10.22" sheetId="1" r:id="rId1"/>
  </sheets>
  <definedNames>
    <definedName name="_xlnm.Print_Area" localSheetId="0">'06.10.22'!$A$1:$K$145</definedName>
  </definedNames>
  <calcPr fullCalcOnLoad="1"/>
</workbook>
</file>

<file path=xl/sharedStrings.xml><?xml version="1.0" encoding="utf-8"?>
<sst xmlns="http://schemas.openxmlformats.org/spreadsheetml/2006/main" count="365" uniqueCount="267">
  <si>
    <t>Единица измерения</t>
  </si>
  <si>
    <t>Стоимость всего (руб.)</t>
  </si>
  <si>
    <t>учреждения здравоохранения</t>
  </si>
  <si>
    <t>"Чечерская ЦРБ"</t>
  </si>
  <si>
    <t>Приложение № 1.</t>
  </si>
  <si>
    <t xml:space="preserve">Экономист </t>
  </si>
  <si>
    <t xml:space="preserve"> </t>
  </si>
  <si>
    <t>Наименование платных медицинских услуг</t>
  </si>
  <si>
    <t>№ п/п</t>
  </si>
  <si>
    <t>Тариф, руб.</t>
  </si>
  <si>
    <t>Стои-мость материа-лов без НДС, руб.</t>
  </si>
  <si>
    <t>НДС</t>
  </si>
  <si>
    <t>Стоимость с учётом НДС, руб.</t>
  </si>
  <si>
    <t>%</t>
  </si>
  <si>
    <t>сумма, рублей</t>
  </si>
  <si>
    <t>Е.Н.Дорошенко</t>
  </si>
  <si>
    <t>на стоматологические услуги, оказываемые в стоматологическом отделении  Чечерской районной поликлиники гражданам Республики Беларусь и иностранным гражданам, постоянно проживающим на территории Республики Беларусь (с видом на жительство)</t>
  </si>
  <si>
    <t>Зубной фельдшер</t>
  </si>
  <si>
    <t>Н.И.Крупенькина</t>
  </si>
  <si>
    <t xml:space="preserve">1.53.45 </t>
  </si>
  <si>
    <t>амп</t>
  </si>
  <si>
    <t xml:space="preserve">к приказу главного врача </t>
  </si>
  <si>
    <t xml:space="preserve">  ПРЕЙСКУРАНТ    ЦЕН</t>
  </si>
  <si>
    <t>Цены введены в действие  с   06 октября 2022 года</t>
  </si>
  <si>
    <t>1.</t>
  </si>
  <si>
    <t>Общие стоматологические мероприятия</t>
  </si>
  <si>
    <t>1.1.</t>
  </si>
  <si>
    <t>Стоматологическое обследование (первичное)</t>
  </si>
  <si>
    <t>обследование</t>
  </si>
  <si>
    <t>1.2.</t>
  </si>
  <si>
    <t>Динамическое наблюдение в процессе лечения</t>
  </si>
  <si>
    <t>1.3.</t>
  </si>
  <si>
    <t>Консультация врача-специалиста (с выдачей консультативного заключения)</t>
  </si>
  <si>
    <t>консультация</t>
  </si>
  <si>
    <t>1.4.</t>
  </si>
  <si>
    <t>Анализ дентальных снимков</t>
  </si>
  <si>
    <t>1.5.</t>
  </si>
  <si>
    <t>Анализ визиограмм, панорамных рентгенограмм</t>
  </si>
  <si>
    <t>1.6.</t>
  </si>
  <si>
    <t>Анализ результатов дополнительных методов исследования</t>
  </si>
  <si>
    <t>1.7.</t>
  </si>
  <si>
    <t>Мотивация по факторам риска, стоматологических заболеваний, обучение пациента чистке зубов</t>
  </si>
  <si>
    <t>1.8.</t>
  </si>
  <si>
    <t>Покрытие одного зуба фторсодержащим или герметизирующим препаратом</t>
  </si>
  <si>
    <t>манипуляция</t>
  </si>
  <si>
    <t>1.9</t>
  </si>
  <si>
    <t xml:space="preserve">Покрытие последующего зуба фторсодержащим или герметизирующим препаратом </t>
  </si>
  <si>
    <t>1.10.</t>
  </si>
  <si>
    <t xml:space="preserve">Избирательное пришлифовывание бугров одного зуба </t>
  </si>
  <si>
    <t>1.11.</t>
  </si>
  <si>
    <t>Избирательное пришлифовывание бугров двух контактных зубов (супраокклюзия)</t>
  </si>
  <si>
    <t>1.12.</t>
  </si>
  <si>
    <t xml:space="preserve">Контроль гигиены с применением специальных индексов в области ключевых зубов </t>
  </si>
  <si>
    <t>1.13.</t>
  </si>
  <si>
    <t>Контроль гигиены с применением красителей</t>
  </si>
  <si>
    <t>1.14.</t>
  </si>
  <si>
    <t xml:space="preserve">Удаление зубного налёта с одного зуба, очистка зуба </t>
  </si>
  <si>
    <t>а</t>
  </si>
  <si>
    <t>щеточки 08.22, чашечки10.22г, ПолирПаста-Z08.22г</t>
  </si>
  <si>
    <t>б</t>
  </si>
  <si>
    <t>щеточки 10.22, чашечки10.22г, ПолирПаста-Z08.22г</t>
  </si>
  <si>
    <t>1.15.</t>
  </si>
  <si>
    <t>Инструментальное удаление зубных отложений с одного зуба (крючками)</t>
  </si>
  <si>
    <t>1.16.</t>
  </si>
  <si>
    <t xml:space="preserve">Инструментальное удаление зубных отложений с одного зуба с дополнительным использованием хиимческих препаратов </t>
  </si>
  <si>
    <t>1.17.</t>
  </si>
  <si>
    <t>Ультразвуковое удаление зубных отложений с одного зуба</t>
  </si>
  <si>
    <t>1.21.</t>
  </si>
  <si>
    <t xml:space="preserve">Полирование одного зуба после снятия зубных отложений </t>
  </si>
  <si>
    <t>1.22.</t>
  </si>
  <si>
    <t>Временная пломба</t>
  </si>
  <si>
    <t>1.23.</t>
  </si>
  <si>
    <t xml:space="preserve">Удаление одной прочнофиксированной пломбы </t>
  </si>
  <si>
    <t>1.24.</t>
  </si>
  <si>
    <t xml:space="preserve">Удаление одной дефектной пломбы </t>
  </si>
  <si>
    <t>1.28.</t>
  </si>
  <si>
    <t>Инстиляция (орошение)полости рта антисептиком</t>
  </si>
  <si>
    <t>1.29.</t>
  </si>
  <si>
    <t>Ретракция десны одного зуба (06.22г)</t>
  </si>
  <si>
    <t>1.34.</t>
  </si>
  <si>
    <t>Коагуляция гипертрофированного деснового сосочка</t>
  </si>
  <si>
    <t>1.35.</t>
  </si>
  <si>
    <t>Местная лекорственная обработка очагов поражения слизистов оболочки полости рта</t>
  </si>
  <si>
    <t>1.45.</t>
  </si>
  <si>
    <t>Аппликационная анестезия</t>
  </si>
  <si>
    <t>1.46.</t>
  </si>
  <si>
    <t>Инфильтрационная анестезия</t>
  </si>
  <si>
    <t>1.47.</t>
  </si>
  <si>
    <t>Проводниковая анестезия</t>
  </si>
  <si>
    <t>1.48.</t>
  </si>
  <si>
    <t>Интралигаментарная анестезия</t>
  </si>
  <si>
    <t>Применение инструментов</t>
  </si>
  <si>
    <t>1.53.2.</t>
  </si>
  <si>
    <t>Салфетки (нагрудник)</t>
  </si>
  <si>
    <t>шт.</t>
  </si>
  <si>
    <t>1.53.6.</t>
  </si>
  <si>
    <t xml:space="preserve">Игла дентальная </t>
  </si>
  <si>
    <t>1.53.10.</t>
  </si>
  <si>
    <t xml:space="preserve">Наконечник на слюноотсос одноразовый </t>
  </si>
  <si>
    <t>1.53.12.</t>
  </si>
  <si>
    <t xml:space="preserve">Маска одноразовая </t>
  </si>
  <si>
    <t>1.53.13.а</t>
  </si>
  <si>
    <t xml:space="preserve">Перчатки медицинские </t>
  </si>
  <si>
    <t>пара</t>
  </si>
  <si>
    <t>1.53.17.</t>
  </si>
  <si>
    <t>Вата</t>
  </si>
  <si>
    <t>1 гр.</t>
  </si>
  <si>
    <t xml:space="preserve">Ватный валик </t>
  </si>
  <si>
    <t>1шт</t>
  </si>
  <si>
    <t>1.53.39.</t>
  </si>
  <si>
    <t xml:space="preserve">Артикуляционная бумага </t>
  </si>
  <si>
    <t>1.53.42.</t>
  </si>
  <si>
    <t xml:space="preserve">Штрипса  (полоски шлиф.) </t>
  </si>
  <si>
    <t>1 шт.</t>
  </si>
  <si>
    <t>1.53.43</t>
  </si>
  <si>
    <t xml:space="preserve">Штифт гутаперчивый </t>
  </si>
  <si>
    <t>1.53.44.</t>
  </si>
  <si>
    <t xml:space="preserve">Диски для полировки </t>
  </si>
  <si>
    <t>1 шт</t>
  </si>
  <si>
    <t>Артикаин</t>
  </si>
  <si>
    <t>1.53.46.</t>
  </si>
  <si>
    <t>Применение адгезива (один зуб) (09.2022г)</t>
  </si>
  <si>
    <t>0,1 мл</t>
  </si>
  <si>
    <t>1.53.47.</t>
  </si>
  <si>
    <t>Применение протравки (один зуб)</t>
  </si>
  <si>
    <t>0,1мл</t>
  </si>
  <si>
    <t>2.</t>
  </si>
  <si>
    <t>Стоматология терапевтическая</t>
  </si>
  <si>
    <t>2.1.</t>
  </si>
  <si>
    <t>Герметизация фиссур одного зуба (неинвазивный метод)</t>
  </si>
  <si>
    <t>2.2.</t>
  </si>
  <si>
    <t>Герметизация фиссур одного зуба (инвазивный метод)</t>
  </si>
  <si>
    <t>2.3.1.</t>
  </si>
  <si>
    <t xml:space="preserve">Минимальное инвазивное препарирование кариозной полости </t>
  </si>
  <si>
    <t>2.3.2.</t>
  </si>
  <si>
    <t xml:space="preserve">Препарирование кариозной полости при разрушении до 1/3 коронки зуба </t>
  </si>
  <si>
    <t>2.3.3.</t>
  </si>
  <si>
    <t xml:space="preserve">Препарирование кариозной полости при разрушении до 1/2 коронки зуба </t>
  </si>
  <si>
    <t>2.3.4.</t>
  </si>
  <si>
    <t>Препарирование кариозной полости при разрушении более 1/2 коронки зуба</t>
  </si>
  <si>
    <t>2.4.</t>
  </si>
  <si>
    <t>Изготовление изолирующей цементосодержащей прокладки</t>
  </si>
  <si>
    <t>2.5.</t>
  </si>
  <si>
    <t xml:space="preserve">Изготовление изолирующей прокладки из стеклоиономерного цемента </t>
  </si>
  <si>
    <t>2.6.</t>
  </si>
  <si>
    <t>Изготовление кальцийсодержащей лечебной прокладки</t>
  </si>
  <si>
    <t>2.8.</t>
  </si>
  <si>
    <t xml:space="preserve">Изготовление изолирующей фотоотверждаемой  прокладки </t>
  </si>
  <si>
    <t>2.9.</t>
  </si>
  <si>
    <t>Эндодонтическое лечение одного зуба при пульпите и апикальном периодонтите:</t>
  </si>
  <si>
    <t>2.9.1.</t>
  </si>
  <si>
    <t>Препарирование кариозной полости и полости однокорневого зуба</t>
  </si>
  <si>
    <t>2.9.2.</t>
  </si>
  <si>
    <t>Препарирование кариозной полости и полости многокорневого зуба</t>
  </si>
  <si>
    <t>2.9.4.</t>
  </si>
  <si>
    <t xml:space="preserve">Инструментальная обработка одного хорошо проходимого канала </t>
  </si>
  <si>
    <t>2.9.5.</t>
  </si>
  <si>
    <t xml:space="preserve">Инструментальная обработка одного плохо проходимого канала </t>
  </si>
  <si>
    <t>2.9.6.</t>
  </si>
  <si>
    <t>Инструментальная обработка одного хорошо проходимого канала эндодонтическим наконечником</t>
  </si>
  <si>
    <t>2.9.7.</t>
  </si>
  <si>
    <t xml:space="preserve">Инструментальная обработка одного плохо проходимого канала эндодонтическим наконечником </t>
  </si>
  <si>
    <t>2.9.8.</t>
  </si>
  <si>
    <t>Ампутация пульпы</t>
  </si>
  <si>
    <t>2.9.9.</t>
  </si>
  <si>
    <t xml:space="preserve">Наложение девитализирующей пасты над устьями каналов </t>
  </si>
  <si>
    <t>2.9.10.</t>
  </si>
  <si>
    <t>Экстирпация пульпы из одного канала</t>
  </si>
  <si>
    <t>2.9.11.</t>
  </si>
  <si>
    <t>Распломбирование и инструментальная обработка одного канала зуба, ранее запломбированного пастой</t>
  </si>
  <si>
    <t>2.9.12.</t>
  </si>
  <si>
    <t xml:space="preserve">Распломбирование и инструментальная обработка одного канала зуба, ранее запломбированного цементом, резорцинформалином </t>
  </si>
  <si>
    <t>2.9.13.</t>
  </si>
  <si>
    <t>Распломбирование и инструментальная обработка одного канала зуба, ранее запломбированного пастой эндодонтическим наконечником</t>
  </si>
  <si>
    <t>2.9.14.</t>
  </si>
  <si>
    <t xml:space="preserve">Распломбирование и инструментальная обработка одного канала зуба, ранее запломбированного цементом, резорцинформалином эндодонтическим наконечником </t>
  </si>
  <si>
    <t>2.9.15.</t>
  </si>
  <si>
    <t>Антисептическая обработка одного канала</t>
  </si>
  <si>
    <t>2.9.16.</t>
  </si>
  <si>
    <t>Медикаментозная обработка одного канала с помощью специальных средств для прохождения и расширения корневого канала (люмбрикантов)</t>
  </si>
  <si>
    <t>2.9.17.</t>
  </si>
  <si>
    <t>Лечебная внутриканальная повязка одного канала</t>
  </si>
  <si>
    <t>2.9.18.</t>
  </si>
  <si>
    <t xml:space="preserve">Извлечение инородного тела из одного канала </t>
  </si>
  <si>
    <t>2.9.19.</t>
  </si>
  <si>
    <t xml:space="preserve">Извлечение штифта, культевой вкладки из одного канала </t>
  </si>
  <si>
    <t>2.9.20.</t>
  </si>
  <si>
    <t xml:space="preserve">Пломбирование одного канала пастой </t>
  </si>
  <si>
    <t>2.9.21.</t>
  </si>
  <si>
    <t>Пломбирование одного канала гутаперчивыми штифтами на силере методом конденсации</t>
  </si>
  <si>
    <t>2.10.</t>
  </si>
  <si>
    <t>Реставрация коронковой части одного зуба композиционным материалом химического отверждения при лечении кариозной полости 1, 2, 3, 4, 5 классов по Блэку с локализацией полостей независимо от поверхности:</t>
  </si>
  <si>
    <t>2.10.1.</t>
  </si>
  <si>
    <t>Реставрация коронковой части одного зуба композиционным материалом химического отверждения при лечении кариозной полости 1, 2, 3, 4, 5 классов по Блэку с локализацией полостей независимо от поверхности при минимальном инвазивном препарировании кариозной п</t>
  </si>
  <si>
    <t xml:space="preserve">2.10.2. </t>
  </si>
  <si>
    <t>Реставрация коронковой части одного зуба композиционным материалом химического отверждения при лечении кариозной полости 1, 2, 3, 4, 5 классов по Блэку с локализацией полостей независимо от поверхности при разрушении до 1/3 коронки зуба</t>
  </si>
  <si>
    <t>2.10.3.</t>
  </si>
  <si>
    <t>Реставрация коронковой части одного зуба композиционным материалом химического отверждения при лечении кариозной полости 1, 2, 3, 4, 5 классов по Блэку с локализацией полостей независимо от поверхности при разрушении до 1/2 коронки зуба</t>
  </si>
  <si>
    <t>2.10.4.</t>
  </si>
  <si>
    <t>Реставрация коронковой части одного зуба композиционным материалом химического отверждения при лечении кариозной полости 1, 2, 3, 4, 5 классов по Блэку с локализацией полостей независимо от поверхности при разрушении более 1/2 коронки зуба</t>
  </si>
  <si>
    <t>2.11.</t>
  </si>
  <si>
    <t>Реставрация коронковой части одного зуба фотополимерным материалом при лечении кариозной полости 1, 2, 3, 4, 5 классов по Блэку с локализацией полостей независимо от поверхности:</t>
  </si>
  <si>
    <t>2.11.1.</t>
  </si>
  <si>
    <t>При минимальном инвазивном препарировании кариозной полости (Цемилайт 10.22г)</t>
  </si>
  <si>
    <t>2.11.2.а</t>
  </si>
  <si>
    <t>Кариозной полости при разрушении до 1/3 коронки зуба (Цемилайт 10.22г)</t>
  </si>
  <si>
    <t>2.11.2.б</t>
  </si>
  <si>
    <t>Кариозной полости при разрушении до 1/3 коронки зуба (Эстелайт сигма квик(10.22г)</t>
  </si>
  <si>
    <t>2.11.3.а</t>
  </si>
  <si>
    <t>Кариозной полости при разрушении до 1/2 коронки зуба (Цемилайт 10.22г)</t>
  </si>
  <si>
    <t>2.11.3.б</t>
  </si>
  <si>
    <t>Кариозной полости при разрушении до 1/2 коронки зуба (Эстелайт сигма квик10.22г)</t>
  </si>
  <si>
    <t>2.11.4.а</t>
  </si>
  <si>
    <t>Кариозной полости при разрушении более 1/2 коронки зуба (Цемилайт 10.22г)</t>
  </si>
  <si>
    <t>2.11.4.б</t>
  </si>
  <si>
    <t>Кариозной полости при разрушении более 1/2 коронки зуба (Эстелайт сигма квик10.22г)</t>
  </si>
  <si>
    <t>2.14.</t>
  </si>
  <si>
    <t>Реставрация коронковой части одного зуба стеклоиномерным цементом при лечении кариозной полости 1, 2, 3, 4, 5 классов по Блэку с локализацией полостей независимо от поверхности:</t>
  </si>
  <si>
    <t>2.14.1.</t>
  </si>
  <si>
    <t xml:space="preserve">При минимальном инвазивном препарировании кариозной полости </t>
  </si>
  <si>
    <t>2.14.2.</t>
  </si>
  <si>
    <t xml:space="preserve">Кариозной полости при разрушении до 1/3 коронки зуба </t>
  </si>
  <si>
    <t>2.14.3.</t>
  </si>
  <si>
    <t xml:space="preserve">Кариозной полости при разрушении до 1/2 коронки зуба </t>
  </si>
  <si>
    <t>2.14.4.</t>
  </si>
  <si>
    <t xml:space="preserve">Кариозной полости при разрушении более 1/2 коронки зуба </t>
  </si>
  <si>
    <t>2.16.</t>
  </si>
  <si>
    <t xml:space="preserve">Восстановление коронковой части зуба с применением стекловолоконного,углеволоконного штифта в одном канале (без стоимости пломбы) </t>
  </si>
  <si>
    <t>2.17.</t>
  </si>
  <si>
    <t>Восстановление коронковой части зуба с применением анкера (интрапульпарного штифта) в одном канале (без стоимости пломбы)</t>
  </si>
  <si>
    <t>2.18.</t>
  </si>
  <si>
    <t>Виниринговое (прямое) покрытие коронковой части зуба (без стоимости пломбы)</t>
  </si>
  <si>
    <t>2.19.</t>
  </si>
  <si>
    <t xml:space="preserve">Восстановление угла коронковой части зуба при отломе (без стоимости пломбы) </t>
  </si>
  <si>
    <t>2.20.</t>
  </si>
  <si>
    <t>Восстановление угла коронковой части зуба при лечении кариеса и пульпита (без стоимости пломбы)</t>
  </si>
  <si>
    <t>2.21.</t>
  </si>
  <si>
    <t>Полное восстановление анатомической формы коронковой части фронтального зуба (без стоимости пломбы)</t>
  </si>
  <si>
    <t>2.22.</t>
  </si>
  <si>
    <t>Полное восстановление анатомической формы коронковой части жевательного зуба (без стоимости пломбы)</t>
  </si>
  <si>
    <t>Наложение матрицы:</t>
  </si>
  <si>
    <t>2.23.1.</t>
  </si>
  <si>
    <t>Металлической</t>
  </si>
  <si>
    <t xml:space="preserve">2.23.2 </t>
  </si>
  <si>
    <t xml:space="preserve">Контурной </t>
  </si>
  <si>
    <t>2.23.3.</t>
  </si>
  <si>
    <t>Целлулоидной (лавсановой)</t>
  </si>
  <si>
    <t>2.24.</t>
  </si>
  <si>
    <t>Установка матрицедержателя</t>
  </si>
  <si>
    <t>2.25.</t>
  </si>
  <si>
    <t>Установка межзубных клиньев</t>
  </si>
  <si>
    <t>2.27.</t>
  </si>
  <si>
    <t>Шлифовка, полировка пломбы из композиционного материала:</t>
  </si>
  <si>
    <t>2.27.1.</t>
  </si>
  <si>
    <t xml:space="preserve">Шлифовка, полировка пломбы из композиционного материала химического отверждения </t>
  </si>
  <si>
    <t>2.27.2.</t>
  </si>
  <si>
    <t xml:space="preserve">Шлифовка, полировка пломбы из композиционного фотоотверждаемого материала </t>
  </si>
  <si>
    <t>2.28.</t>
  </si>
  <si>
    <t>Шлифовка, полировка пломбы из стеклоиономерного цемента</t>
  </si>
  <si>
    <t>2.30.</t>
  </si>
  <si>
    <t>Герметизация пломбы</t>
  </si>
  <si>
    <t>3.1.</t>
  </si>
  <si>
    <t>Операция удаления одного однокорневого зуба щипцами</t>
  </si>
  <si>
    <t>операция</t>
  </si>
  <si>
    <t>3.2.</t>
  </si>
  <si>
    <t>Операция удаления одного многокорневого зуба щипцами</t>
  </si>
  <si>
    <t>№449 от " 06"октября 2022г.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</si>
</sst>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#,##0.000"/>
  </numFmts>
  <fonts count="48">
    <font>
      <sz val="11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b/>
      <i/>
      <sz val="14"/>
      <name val="Arial Cyr"/>
      <family val="0"/>
    </font>
    <font>
      <sz val="12"/>
      <name val="Arial Cyr"/>
      <family val="0"/>
    </font>
    <font>
      <b/>
      <sz val="14"/>
      <name val="Arial Cyr"/>
      <family val="2"/>
    </font>
    <font>
      <sz val="13"/>
      <name val="Arial Cyr"/>
      <family val="0"/>
    </font>
    <font>
      <b/>
      <sz val="13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b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4" fontId="10" fillId="0" borderId="1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174" fontId="9" fillId="0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3" fontId="1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" fontId="0" fillId="0" borderId="0" xfId="0" applyNumberFormat="1" applyAlignment="1">
      <alignment/>
    </xf>
    <xf numFmtId="49" fontId="0" fillId="0" borderId="10" xfId="0" applyNumberFormat="1" applyFont="1" applyFill="1" applyBorder="1" applyAlignment="1">
      <alignment horizontal="right"/>
    </xf>
    <xf numFmtId="4" fontId="9" fillId="33" borderId="11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right"/>
    </xf>
    <xf numFmtId="0" fontId="13" fillId="35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5" fillId="33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3" fontId="9" fillId="33" borderId="18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" fontId="9" fillId="33" borderId="1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wrapText="1"/>
    </xf>
    <xf numFmtId="4" fontId="9" fillId="34" borderId="11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3" fontId="9" fillId="34" borderId="10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3" fontId="9" fillId="33" borderId="15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right"/>
    </xf>
    <xf numFmtId="0" fontId="5" fillId="35" borderId="15" xfId="0" applyFont="1" applyFill="1" applyBorder="1" applyAlignment="1">
      <alignment/>
    </xf>
    <xf numFmtId="3" fontId="9" fillId="0" borderId="19" xfId="0" applyNumberFormat="1" applyFont="1" applyFill="1" applyBorder="1" applyAlignment="1">
      <alignment horizontal="center"/>
    </xf>
    <xf numFmtId="3" fontId="9" fillId="34" borderId="16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/>
    </xf>
    <xf numFmtId="0" fontId="13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right" vertical="justify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vertical="top"/>
    </xf>
    <xf numFmtId="0" fontId="0" fillId="34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right" vertical="center"/>
    </xf>
    <xf numFmtId="0" fontId="0" fillId="34" borderId="15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right" vertical="top"/>
    </xf>
    <xf numFmtId="49" fontId="0" fillId="0" borderId="11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view="pageBreakPreview" zoomScale="76" zoomScaleNormal="73" zoomScaleSheetLayoutView="76" zoomScalePageLayoutView="0" workbookViewId="0" topLeftCell="A1">
      <selection activeCell="H7" sqref="H7"/>
    </sheetView>
  </sheetViews>
  <sheetFormatPr defaultColWidth="8.796875" defaultRowHeight="14.25"/>
  <cols>
    <col min="1" max="1" width="9.69921875" style="1" customWidth="1"/>
    <col min="2" max="2" width="64.69921875" style="1" customWidth="1"/>
    <col min="3" max="3" width="13.59765625" style="2" customWidth="1"/>
    <col min="4" max="4" width="10.8984375" style="0" customWidth="1"/>
    <col min="5" max="5" width="10.3984375" style="29" customWidth="1"/>
    <col min="6" max="6" width="11.5" style="0" hidden="1" customWidth="1"/>
    <col min="7" max="7" width="5.3984375" style="0" customWidth="1"/>
    <col min="8" max="8" width="11.5" style="0" customWidth="1"/>
    <col min="9" max="9" width="7.8984375" style="0" customWidth="1"/>
    <col min="10" max="10" width="9.09765625" style="0" customWidth="1"/>
    <col min="11" max="12" width="11.09765625" style="0" bestFit="1" customWidth="1"/>
  </cols>
  <sheetData>
    <row r="1" spans="1:11" ht="18.75" customHeight="1">
      <c r="A1" s="3" t="s">
        <v>6</v>
      </c>
      <c r="B1" s="4"/>
      <c r="C1" s="4"/>
      <c r="D1" s="9"/>
      <c r="E1" s="25"/>
      <c r="F1" s="5"/>
      <c r="G1" s="5"/>
      <c r="H1" s="9" t="s">
        <v>4</v>
      </c>
      <c r="I1" s="9"/>
      <c r="J1" s="9"/>
      <c r="K1" s="5"/>
    </row>
    <row r="2" spans="1:11" ht="11.25" customHeight="1">
      <c r="A2" s="3"/>
      <c r="B2" s="4"/>
      <c r="C2" s="4"/>
      <c r="D2" s="9"/>
      <c r="E2" s="26"/>
      <c r="F2" s="5"/>
      <c r="G2" s="5"/>
      <c r="H2" s="9"/>
      <c r="I2" s="9"/>
      <c r="J2" s="9"/>
      <c r="K2" s="9"/>
    </row>
    <row r="3" spans="1:11" ht="15">
      <c r="A3" s="3"/>
      <c r="B3" s="4"/>
      <c r="C3" s="4"/>
      <c r="D3" s="14"/>
      <c r="E3" s="26"/>
      <c r="F3" s="6"/>
      <c r="G3" s="6"/>
      <c r="H3" s="11" t="s">
        <v>21</v>
      </c>
      <c r="I3" s="14"/>
      <c r="J3" s="14"/>
      <c r="K3" s="9"/>
    </row>
    <row r="4" spans="1:11" ht="14.25">
      <c r="A4" s="3"/>
      <c r="B4" s="4"/>
      <c r="C4" s="4"/>
      <c r="D4" s="14"/>
      <c r="E4" s="27"/>
      <c r="F4" s="7"/>
      <c r="G4" s="7"/>
      <c r="H4" s="14" t="s">
        <v>2</v>
      </c>
      <c r="I4" s="14"/>
      <c r="J4" s="14"/>
      <c r="K4" s="14"/>
    </row>
    <row r="5" spans="1:11" ht="18" customHeight="1">
      <c r="A5" s="3"/>
      <c r="B5" s="4"/>
      <c r="C5" s="4"/>
      <c r="D5" s="14"/>
      <c r="E5" s="27"/>
      <c r="F5" s="3"/>
      <c r="G5" s="3"/>
      <c r="H5" s="14" t="s">
        <v>3</v>
      </c>
      <c r="I5" s="14"/>
      <c r="J5" s="14"/>
      <c r="K5" s="14"/>
    </row>
    <row r="6" spans="1:11" ht="18.75" customHeight="1">
      <c r="A6" s="3"/>
      <c r="B6" s="4"/>
      <c r="C6" s="4"/>
      <c r="D6" s="11"/>
      <c r="E6" s="27"/>
      <c r="F6" s="7"/>
      <c r="G6" s="7"/>
      <c r="H6" s="11" t="s">
        <v>266</v>
      </c>
      <c r="I6" s="11"/>
      <c r="J6" s="11"/>
      <c r="K6" s="14"/>
    </row>
    <row r="7" spans="1:11" ht="14.25" customHeight="1">
      <c r="A7" s="3"/>
      <c r="B7" s="4"/>
      <c r="C7" s="4"/>
      <c r="D7" s="7"/>
      <c r="E7" s="27"/>
      <c r="F7" s="7"/>
      <c r="G7" s="7"/>
      <c r="H7" s="7"/>
      <c r="I7" s="7"/>
      <c r="J7" s="7"/>
      <c r="K7" s="7"/>
    </row>
    <row r="8" spans="1:11" ht="18.75">
      <c r="A8" s="104" t="s">
        <v>22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63.75" customHeight="1">
      <c r="A9" s="105" t="s">
        <v>16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24.75" customHeight="1">
      <c r="A10" s="106" t="s">
        <v>23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" customHeight="1">
      <c r="A11" s="8"/>
      <c r="B11" s="8"/>
      <c r="C11" s="8"/>
      <c r="D11" s="8"/>
      <c r="E11" s="28"/>
      <c r="F11" s="8"/>
      <c r="G11" s="8"/>
      <c r="H11" s="8"/>
      <c r="I11" s="8"/>
      <c r="J11" s="8"/>
      <c r="K11" s="8"/>
    </row>
    <row r="12" spans="1:11" ht="24.75" customHeight="1">
      <c r="A12" s="96" t="s">
        <v>8</v>
      </c>
      <c r="B12" s="95" t="s">
        <v>7</v>
      </c>
      <c r="C12" s="96" t="s">
        <v>0</v>
      </c>
      <c r="D12" s="97" t="s">
        <v>9</v>
      </c>
      <c r="E12" s="100" t="s">
        <v>10</v>
      </c>
      <c r="F12" s="13"/>
      <c r="G12" s="102" t="s">
        <v>11</v>
      </c>
      <c r="H12" s="103"/>
      <c r="I12" s="102" t="s">
        <v>11</v>
      </c>
      <c r="J12" s="103"/>
      <c r="K12" s="96" t="s">
        <v>12</v>
      </c>
    </row>
    <row r="13" spans="1:11" ht="15.75" customHeight="1">
      <c r="A13" s="96"/>
      <c r="B13" s="95"/>
      <c r="C13" s="96"/>
      <c r="D13" s="98"/>
      <c r="E13" s="101"/>
      <c r="F13" s="12"/>
      <c r="G13" s="107" t="s">
        <v>13</v>
      </c>
      <c r="H13" s="97" t="s">
        <v>14</v>
      </c>
      <c r="I13" s="107" t="s">
        <v>13</v>
      </c>
      <c r="J13" s="97" t="s">
        <v>14</v>
      </c>
      <c r="K13" s="96"/>
    </row>
    <row r="14" spans="1:11" ht="34.5" customHeight="1">
      <c r="A14" s="96"/>
      <c r="B14" s="95"/>
      <c r="C14" s="96"/>
      <c r="D14" s="99"/>
      <c r="E14" s="101"/>
      <c r="F14" s="10" t="s">
        <v>1</v>
      </c>
      <c r="G14" s="108"/>
      <c r="H14" s="99"/>
      <c r="I14" s="108"/>
      <c r="J14" s="99"/>
      <c r="K14" s="96"/>
    </row>
    <row r="15" spans="1:11" ht="14.25">
      <c r="A15" s="32">
        <v>1</v>
      </c>
      <c r="B15" s="15">
        <v>2</v>
      </c>
      <c r="C15" s="33">
        <v>3</v>
      </c>
      <c r="D15" s="15">
        <v>4</v>
      </c>
      <c r="E15" s="40">
        <v>5</v>
      </c>
      <c r="F15" s="33">
        <v>6</v>
      </c>
      <c r="G15" s="15">
        <v>6</v>
      </c>
      <c r="H15" s="15">
        <v>7</v>
      </c>
      <c r="I15" s="15"/>
      <c r="J15" s="15"/>
      <c r="K15" s="15">
        <v>8</v>
      </c>
    </row>
    <row r="16" spans="1:11" ht="18" customHeight="1">
      <c r="A16" s="41" t="s">
        <v>24</v>
      </c>
      <c r="B16" s="42" t="s">
        <v>25</v>
      </c>
      <c r="C16" s="43"/>
      <c r="D16" s="44"/>
      <c r="E16" s="45"/>
      <c r="F16" s="46"/>
      <c r="G16" s="46"/>
      <c r="H16" s="46"/>
      <c r="I16" s="46"/>
      <c r="J16" s="46"/>
      <c r="K16" s="44"/>
    </row>
    <row r="17" spans="1:12" ht="16.5">
      <c r="A17" s="47" t="s">
        <v>26</v>
      </c>
      <c r="B17" s="48" t="s">
        <v>27</v>
      </c>
      <c r="C17" s="49" t="s">
        <v>28</v>
      </c>
      <c r="D17" s="50">
        <v>2.29</v>
      </c>
      <c r="E17" s="51"/>
      <c r="F17" s="52">
        <f aca="true" t="shared" si="0" ref="F17:F37">D17+E17</f>
        <v>2.29</v>
      </c>
      <c r="G17" s="52"/>
      <c r="H17" s="52"/>
      <c r="I17" s="52"/>
      <c r="J17" s="52"/>
      <c r="K17" s="17">
        <f>SUM(D17+E17+H17+J17)</f>
        <v>2.29</v>
      </c>
      <c r="L17" s="34"/>
    </row>
    <row r="18" spans="1:11" ht="16.5">
      <c r="A18" s="53" t="s">
        <v>29</v>
      </c>
      <c r="B18" s="54" t="s">
        <v>30</v>
      </c>
      <c r="C18" s="15" t="s">
        <v>28</v>
      </c>
      <c r="D18" s="50">
        <v>1.51</v>
      </c>
      <c r="E18" s="55"/>
      <c r="F18" s="31">
        <f t="shared" si="0"/>
        <v>1.51</v>
      </c>
      <c r="G18" s="56"/>
      <c r="H18" s="56"/>
      <c r="I18" s="56"/>
      <c r="J18" s="56"/>
      <c r="K18" s="17">
        <f aca="true" t="shared" si="1" ref="K18:K64">SUM(D18+E18+H18+J18)</f>
        <v>1.51</v>
      </c>
    </row>
    <row r="19" spans="1:11" ht="28.5">
      <c r="A19" s="57" t="s">
        <v>31</v>
      </c>
      <c r="B19" s="58" t="s">
        <v>32</v>
      </c>
      <c r="C19" s="15" t="s">
        <v>33</v>
      </c>
      <c r="D19" s="50">
        <v>2.96</v>
      </c>
      <c r="E19" s="55"/>
      <c r="F19" s="31">
        <f t="shared" si="0"/>
        <v>2.96</v>
      </c>
      <c r="G19" s="56"/>
      <c r="H19" s="56"/>
      <c r="I19" s="56"/>
      <c r="J19" s="56"/>
      <c r="K19" s="17">
        <f t="shared" si="1"/>
        <v>2.96</v>
      </c>
    </row>
    <row r="20" spans="1:11" ht="16.5">
      <c r="A20" s="53" t="s">
        <v>34</v>
      </c>
      <c r="B20" s="54" t="s">
        <v>35</v>
      </c>
      <c r="C20" s="15" t="s">
        <v>28</v>
      </c>
      <c r="D20" s="50">
        <v>1.04</v>
      </c>
      <c r="E20" s="55"/>
      <c r="F20" s="31">
        <f t="shared" si="0"/>
        <v>1.04</v>
      </c>
      <c r="G20" s="56"/>
      <c r="H20" s="56"/>
      <c r="I20" s="56"/>
      <c r="J20" s="56"/>
      <c r="K20" s="17">
        <f t="shared" si="1"/>
        <v>1.04</v>
      </c>
    </row>
    <row r="21" spans="1:11" ht="16.5">
      <c r="A21" s="53" t="s">
        <v>36</v>
      </c>
      <c r="B21" s="54" t="s">
        <v>37</v>
      </c>
      <c r="C21" s="15" t="s">
        <v>28</v>
      </c>
      <c r="D21" s="50">
        <v>2.93</v>
      </c>
      <c r="E21" s="55"/>
      <c r="F21" s="31">
        <f t="shared" si="0"/>
        <v>2.93</v>
      </c>
      <c r="G21" s="56"/>
      <c r="H21" s="56"/>
      <c r="I21" s="56"/>
      <c r="J21" s="56"/>
      <c r="K21" s="17">
        <f t="shared" si="1"/>
        <v>2.93</v>
      </c>
    </row>
    <row r="22" spans="1:11" ht="16.5">
      <c r="A22" s="57" t="s">
        <v>38</v>
      </c>
      <c r="B22" s="59" t="s">
        <v>39</v>
      </c>
      <c r="C22" s="15" t="s">
        <v>28</v>
      </c>
      <c r="D22" s="50">
        <v>0.83</v>
      </c>
      <c r="E22" s="55"/>
      <c r="F22" s="31">
        <f t="shared" si="0"/>
        <v>0.83</v>
      </c>
      <c r="G22" s="56"/>
      <c r="H22" s="56"/>
      <c r="I22" s="56"/>
      <c r="J22" s="56"/>
      <c r="K22" s="17">
        <f t="shared" si="1"/>
        <v>0.83</v>
      </c>
    </row>
    <row r="23" spans="1:11" ht="29.25">
      <c r="A23" s="57" t="s">
        <v>40</v>
      </c>
      <c r="B23" s="59" t="s">
        <v>41</v>
      </c>
      <c r="C23" s="15" t="s">
        <v>33</v>
      </c>
      <c r="D23" s="50">
        <v>1</v>
      </c>
      <c r="E23" s="55"/>
      <c r="F23" s="31">
        <f t="shared" si="0"/>
        <v>1</v>
      </c>
      <c r="G23" s="56"/>
      <c r="H23" s="56"/>
      <c r="I23" s="56"/>
      <c r="J23" s="56"/>
      <c r="K23" s="17">
        <f t="shared" si="1"/>
        <v>1</v>
      </c>
    </row>
    <row r="24" spans="1:11" ht="29.25">
      <c r="A24" s="60" t="s">
        <v>42</v>
      </c>
      <c r="B24" s="61" t="s">
        <v>43</v>
      </c>
      <c r="C24" s="15" t="s">
        <v>44</v>
      </c>
      <c r="D24" s="50">
        <v>0.55</v>
      </c>
      <c r="E24" s="62">
        <v>1.42</v>
      </c>
      <c r="F24" s="31"/>
      <c r="G24" s="23">
        <v>10</v>
      </c>
      <c r="H24" s="24">
        <f>E24*G24/100</f>
        <v>0.142</v>
      </c>
      <c r="I24" s="24"/>
      <c r="J24" s="24"/>
      <c r="K24" s="17">
        <f t="shared" si="1"/>
        <v>2.112</v>
      </c>
    </row>
    <row r="25" spans="1:11" ht="29.25">
      <c r="A25" s="60" t="s">
        <v>45</v>
      </c>
      <c r="B25" s="61" t="s">
        <v>46</v>
      </c>
      <c r="C25" s="15" t="s">
        <v>44</v>
      </c>
      <c r="D25" s="50">
        <v>0.33</v>
      </c>
      <c r="E25" s="62">
        <v>1.42</v>
      </c>
      <c r="F25" s="31"/>
      <c r="G25" s="23">
        <v>10</v>
      </c>
      <c r="H25" s="24">
        <f>E25*G25/100</f>
        <v>0.142</v>
      </c>
      <c r="I25" s="24"/>
      <c r="J25" s="24"/>
      <c r="K25" s="17">
        <f t="shared" si="1"/>
        <v>1.892</v>
      </c>
    </row>
    <row r="26" spans="1:11" ht="16.5">
      <c r="A26" s="35" t="s">
        <v>47</v>
      </c>
      <c r="B26" s="63" t="s">
        <v>48</v>
      </c>
      <c r="C26" s="15" t="s">
        <v>44</v>
      </c>
      <c r="D26" s="50">
        <v>0.45</v>
      </c>
      <c r="E26" s="62">
        <v>0.2</v>
      </c>
      <c r="F26" s="31">
        <f>D26+E26</f>
        <v>0.65</v>
      </c>
      <c r="G26" s="23">
        <v>10</v>
      </c>
      <c r="H26" s="24">
        <f>E26*G26/100</f>
        <v>0.02</v>
      </c>
      <c r="I26" s="23"/>
      <c r="J26" s="24"/>
      <c r="K26" s="17">
        <f t="shared" si="1"/>
        <v>0.67</v>
      </c>
    </row>
    <row r="27" spans="1:11" ht="29.25">
      <c r="A27" s="35" t="s">
        <v>49</v>
      </c>
      <c r="B27" s="63" t="s">
        <v>50</v>
      </c>
      <c r="C27" s="15" t="s">
        <v>44</v>
      </c>
      <c r="D27" s="50">
        <v>0.59</v>
      </c>
      <c r="E27" s="62">
        <v>0.58</v>
      </c>
      <c r="F27" s="31">
        <f>D27+E27</f>
        <v>1.17</v>
      </c>
      <c r="G27" s="23">
        <v>10</v>
      </c>
      <c r="H27" s="24">
        <f>E27*G27/100</f>
        <v>0.057999999999999996</v>
      </c>
      <c r="I27" s="23"/>
      <c r="J27" s="24"/>
      <c r="K27" s="17">
        <f t="shared" si="1"/>
        <v>1.228</v>
      </c>
    </row>
    <row r="28" spans="1:11" ht="29.25">
      <c r="A28" s="57" t="s">
        <v>51</v>
      </c>
      <c r="B28" s="59" t="s">
        <v>52</v>
      </c>
      <c r="C28" s="15" t="s">
        <v>44</v>
      </c>
      <c r="D28" s="50">
        <v>0.76</v>
      </c>
      <c r="E28" s="64"/>
      <c r="F28" s="31">
        <f t="shared" si="0"/>
        <v>0.76</v>
      </c>
      <c r="G28" s="23"/>
      <c r="H28" s="24"/>
      <c r="I28" s="24"/>
      <c r="J28" s="24"/>
      <c r="K28" s="17">
        <f t="shared" si="1"/>
        <v>0.76</v>
      </c>
    </row>
    <row r="29" spans="1:11" ht="16.5">
      <c r="A29" s="57" t="s">
        <v>53</v>
      </c>
      <c r="B29" s="59" t="s">
        <v>54</v>
      </c>
      <c r="C29" s="15" t="s">
        <v>44</v>
      </c>
      <c r="D29" s="50">
        <v>0.49</v>
      </c>
      <c r="E29" s="64"/>
      <c r="F29" s="31">
        <f t="shared" si="0"/>
        <v>0.49</v>
      </c>
      <c r="G29" s="23"/>
      <c r="H29" s="24"/>
      <c r="I29" s="24"/>
      <c r="J29" s="24"/>
      <c r="K29" s="17">
        <f t="shared" si="1"/>
        <v>0.49</v>
      </c>
    </row>
    <row r="30" spans="1:11" ht="16.5">
      <c r="A30" s="35" t="s">
        <v>55</v>
      </c>
      <c r="B30" s="63" t="s">
        <v>56</v>
      </c>
      <c r="C30" s="15" t="s">
        <v>44</v>
      </c>
      <c r="D30" s="50">
        <v>0.36</v>
      </c>
      <c r="E30" s="65"/>
      <c r="F30" s="31"/>
      <c r="G30" s="23"/>
      <c r="H30" s="24"/>
      <c r="I30" s="24"/>
      <c r="J30" s="24"/>
      <c r="K30" s="17">
        <f>D30+E30+H30</f>
        <v>0.36</v>
      </c>
    </row>
    <row r="31" spans="1:11" ht="16.5">
      <c r="A31" s="109" t="s">
        <v>57</v>
      </c>
      <c r="B31" s="111" t="s">
        <v>58</v>
      </c>
      <c r="C31" s="15"/>
      <c r="D31" s="50"/>
      <c r="E31" s="62">
        <v>0.26</v>
      </c>
      <c r="F31" s="31"/>
      <c r="G31" s="23">
        <v>10</v>
      </c>
      <c r="H31" s="24">
        <f>E31*G31/100</f>
        <v>0.026000000000000002</v>
      </c>
      <c r="I31" s="24"/>
      <c r="J31" s="24"/>
      <c r="K31" s="113">
        <f>D30+E31+H31+E32+J32</f>
        <v>0.718</v>
      </c>
    </row>
    <row r="32" spans="1:11" ht="16.5">
      <c r="A32" s="110"/>
      <c r="B32" s="112"/>
      <c r="C32" s="15"/>
      <c r="D32" s="50"/>
      <c r="E32" s="62">
        <v>0.06</v>
      </c>
      <c r="F32" s="31"/>
      <c r="G32" s="23"/>
      <c r="H32" s="24"/>
      <c r="I32" s="23">
        <v>20</v>
      </c>
      <c r="J32" s="24">
        <f>E32*I32/100</f>
        <v>0.012</v>
      </c>
      <c r="K32" s="114"/>
    </row>
    <row r="33" spans="1:11" ht="16.5">
      <c r="A33" s="109" t="s">
        <v>59</v>
      </c>
      <c r="B33" s="111" t="s">
        <v>60</v>
      </c>
      <c r="C33" s="15"/>
      <c r="D33" s="50"/>
      <c r="E33" s="62">
        <v>0.08</v>
      </c>
      <c r="F33" s="31"/>
      <c r="G33" s="23"/>
      <c r="H33" s="24"/>
      <c r="I33" s="23">
        <v>20</v>
      </c>
      <c r="J33" s="24">
        <f>E33*I33/100</f>
        <v>0.016</v>
      </c>
      <c r="K33" s="113">
        <f>D30+E33+E34+H34+J33</f>
        <v>0.5</v>
      </c>
    </row>
    <row r="34" spans="1:11" ht="16.5">
      <c r="A34" s="110"/>
      <c r="B34" s="112"/>
      <c r="C34" s="15"/>
      <c r="D34" s="50"/>
      <c r="E34" s="62">
        <v>0.04</v>
      </c>
      <c r="F34" s="31"/>
      <c r="G34" s="23">
        <v>10</v>
      </c>
      <c r="H34" s="24">
        <f>E34*G34/100</f>
        <v>0.004</v>
      </c>
      <c r="I34" s="24"/>
      <c r="J34" s="24"/>
      <c r="K34" s="114"/>
    </row>
    <row r="35" spans="1:11" ht="29.25">
      <c r="A35" s="57" t="s">
        <v>61</v>
      </c>
      <c r="B35" s="59" t="s">
        <v>62</v>
      </c>
      <c r="C35" s="15" t="s">
        <v>44</v>
      </c>
      <c r="D35" s="50">
        <v>0.77</v>
      </c>
      <c r="E35" s="36"/>
      <c r="F35" s="31">
        <f t="shared" si="0"/>
        <v>0.77</v>
      </c>
      <c r="G35" s="23"/>
      <c r="H35" s="24"/>
      <c r="I35" s="24"/>
      <c r="J35" s="24"/>
      <c r="K35" s="17">
        <f t="shared" si="1"/>
        <v>0.77</v>
      </c>
    </row>
    <row r="36" spans="1:11" ht="29.25">
      <c r="A36" s="57" t="s">
        <v>63</v>
      </c>
      <c r="B36" s="59" t="s">
        <v>64</v>
      </c>
      <c r="C36" s="15" t="s">
        <v>44</v>
      </c>
      <c r="D36" s="50">
        <v>0.91</v>
      </c>
      <c r="E36" s="36"/>
      <c r="F36" s="31">
        <f t="shared" si="0"/>
        <v>0.91</v>
      </c>
      <c r="G36" s="23"/>
      <c r="H36" s="24"/>
      <c r="I36" s="24"/>
      <c r="J36" s="24"/>
      <c r="K36" s="17">
        <f t="shared" si="1"/>
        <v>0.91</v>
      </c>
    </row>
    <row r="37" spans="1:11" ht="16.5">
      <c r="A37" s="57" t="s">
        <v>65</v>
      </c>
      <c r="B37" s="59" t="s">
        <v>66</v>
      </c>
      <c r="C37" s="15" t="s">
        <v>44</v>
      </c>
      <c r="D37" s="50">
        <v>0.5</v>
      </c>
      <c r="E37" s="36"/>
      <c r="F37" s="31">
        <f t="shared" si="0"/>
        <v>0.5</v>
      </c>
      <c r="G37" s="23"/>
      <c r="H37" s="24"/>
      <c r="I37" s="24"/>
      <c r="J37" s="24"/>
      <c r="K37" s="17">
        <f t="shared" si="1"/>
        <v>0.5</v>
      </c>
    </row>
    <row r="38" spans="1:11" ht="16.5">
      <c r="A38" s="109" t="s">
        <v>67</v>
      </c>
      <c r="B38" s="111" t="s">
        <v>68</v>
      </c>
      <c r="C38" s="115" t="s">
        <v>44</v>
      </c>
      <c r="D38" s="117">
        <v>0.57</v>
      </c>
      <c r="E38" s="66">
        <v>0.04</v>
      </c>
      <c r="F38" s="31"/>
      <c r="G38" s="23">
        <v>10</v>
      </c>
      <c r="H38" s="24">
        <f>E38*G38/100</f>
        <v>0.004</v>
      </c>
      <c r="I38" s="24"/>
      <c r="J38" s="24"/>
      <c r="K38" s="113">
        <f>D38+E38+E39+H38+J39</f>
        <v>0.734</v>
      </c>
    </row>
    <row r="39" spans="1:11" ht="16.5">
      <c r="A39" s="110"/>
      <c r="B39" s="112"/>
      <c r="C39" s="116"/>
      <c r="D39" s="118"/>
      <c r="E39" s="36">
        <v>0.1</v>
      </c>
      <c r="F39" s="31"/>
      <c r="G39" s="23"/>
      <c r="H39" s="24"/>
      <c r="I39" s="23">
        <v>20</v>
      </c>
      <c r="J39" s="24">
        <f>E39*I39/100</f>
        <v>0.02</v>
      </c>
      <c r="K39" s="114"/>
    </row>
    <row r="40" spans="1:11" ht="16.5">
      <c r="A40" s="35" t="s">
        <v>69</v>
      </c>
      <c r="B40" s="37" t="s">
        <v>70</v>
      </c>
      <c r="C40" s="15" t="s">
        <v>44</v>
      </c>
      <c r="D40" s="50">
        <v>0.45</v>
      </c>
      <c r="E40" s="62">
        <v>0.07</v>
      </c>
      <c r="F40" s="31">
        <f aca="true" t="shared" si="2" ref="F40:F57">D40+E40</f>
        <v>0.52</v>
      </c>
      <c r="G40" s="23">
        <v>10</v>
      </c>
      <c r="H40" s="24">
        <f>E40*G40/100</f>
        <v>0.007000000000000001</v>
      </c>
      <c r="I40" s="24"/>
      <c r="J40" s="24"/>
      <c r="K40" s="17">
        <f t="shared" si="1"/>
        <v>0.527</v>
      </c>
    </row>
    <row r="41" spans="1:11" ht="16.5">
      <c r="A41" s="35" t="s">
        <v>71</v>
      </c>
      <c r="B41" s="67" t="s">
        <v>72</v>
      </c>
      <c r="C41" s="15" t="s">
        <v>44</v>
      </c>
      <c r="D41" s="50">
        <v>0.78</v>
      </c>
      <c r="E41" s="65">
        <v>0.13</v>
      </c>
      <c r="F41" s="31">
        <f>D41+E41</f>
        <v>0.91</v>
      </c>
      <c r="G41" s="23">
        <v>10</v>
      </c>
      <c r="H41" s="24">
        <f>E41*G41/100</f>
        <v>0.013000000000000001</v>
      </c>
      <c r="I41" s="23"/>
      <c r="J41" s="24"/>
      <c r="K41" s="17">
        <f t="shared" si="1"/>
        <v>0.923</v>
      </c>
    </row>
    <row r="42" spans="1:11" ht="16.5">
      <c r="A42" s="35" t="s">
        <v>73</v>
      </c>
      <c r="B42" s="68" t="s">
        <v>74</v>
      </c>
      <c r="C42" s="15" t="s">
        <v>44</v>
      </c>
      <c r="D42" s="50">
        <v>0.77</v>
      </c>
      <c r="E42" s="62">
        <v>0.1</v>
      </c>
      <c r="F42" s="31">
        <f>D42+E42</f>
        <v>0.87</v>
      </c>
      <c r="G42" s="23">
        <v>10</v>
      </c>
      <c r="H42" s="24">
        <f>E42*G42/100</f>
        <v>0.01</v>
      </c>
      <c r="I42" s="23"/>
      <c r="J42" s="24"/>
      <c r="K42" s="17">
        <f t="shared" si="1"/>
        <v>0.88</v>
      </c>
    </row>
    <row r="43" spans="1:11" ht="16.5">
      <c r="A43" s="53" t="s">
        <v>75</v>
      </c>
      <c r="B43" s="54" t="s">
        <v>76</v>
      </c>
      <c r="C43" s="15" t="s">
        <v>44</v>
      </c>
      <c r="D43" s="50">
        <v>0.37</v>
      </c>
      <c r="E43" s="62"/>
      <c r="F43" s="31">
        <f t="shared" si="2"/>
        <v>0.37</v>
      </c>
      <c r="G43" s="23"/>
      <c r="H43" s="24"/>
      <c r="I43" s="24"/>
      <c r="J43" s="24"/>
      <c r="K43" s="17">
        <f t="shared" si="1"/>
        <v>0.37</v>
      </c>
    </row>
    <row r="44" spans="1:11" ht="16.5">
      <c r="A44" s="35" t="s">
        <v>77</v>
      </c>
      <c r="B44" s="68" t="s">
        <v>78</v>
      </c>
      <c r="C44" s="15" t="s">
        <v>44</v>
      </c>
      <c r="D44" s="50">
        <v>0.62</v>
      </c>
      <c r="E44" s="62">
        <v>0.09</v>
      </c>
      <c r="F44" s="31"/>
      <c r="G44" s="23">
        <v>10</v>
      </c>
      <c r="H44" s="24">
        <f>E44*G44/100</f>
        <v>0.009</v>
      </c>
      <c r="I44" s="23"/>
      <c r="J44" s="24"/>
      <c r="K44" s="17">
        <f t="shared" si="1"/>
        <v>0.719</v>
      </c>
    </row>
    <row r="45" spans="1:11" ht="16.5">
      <c r="A45" s="53" t="s">
        <v>79</v>
      </c>
      <c r="B45" s="54" t="s">
        <v>80</v>
      </c>
      <c r="C45" s="15" t="s">
        <v>44</v>
      </c>
      <c r="D45" s="50">
        <v>0.34</v>
      </c>
      <c r="E45" s="62"/>
      <c r="F45" s="31">
        <f t="shared" si="2"/>
        <v>0.34</v>
      </c>
      <c r="G45" s="23"/>
      <c r="H45" s="24"/>
      <c r="I45" s="24"/>
      <c r="J45" s="24"/>
      <c r="K45" s="17">
        <f t="shared" si="1"/>
        <v>0.34</v>
      </c>
    </row>
    <row r="46" spans="1:11" ht="29.25">
      <c r="A46" s="53" t="s">
        <v>81</v>
      </c>
      <c r="B46" s="59" t="s">
        <v>82</v>
      </c>
      <c r="C46" s="15" t="s">
        <v>44</v>
      </c>
      <c r="D46" s="50">
        <v>1.95</v>
      </c>
      <c r="E46" s="64"/>
      <c r="F46" s="31">
        <f t="shared" si="2"/>
        <v>1.95</v>
      </c>
      <c r="G46" s="23"/>
      <c r="H46" s="24"/>
      <c r="I46" s="24"/>
      <c r="J46" s="24"/>
      <c r="K46" s="17">
        <f t="shared" si="1"/>
        <v>1.95</v>
      </c>
    </row>
    <row r="47" spans="1:11" ht="16.5">
      <c r="A47" s="53" t="s">
        <v>83</v>
      </c>
      <c r="B47" s="54" t="s">
        <v>84</v>
      </c>
      <c r="C47" s="15" t="s">
        <v>44</v>
      </c>
      <c r="D47" s="50">
        <v>1.04</v>
      </c>
      <c r="E47" s="36"/>
      <c r="F47" s="31">
        <f t="shared" si="2"/>
        <v>1.04</v>
      </c>
      <c r="G47" s="23"/>
      <c r="H47" s="24"/>
      <c r="I47" s="24"/>
      <c r="J47" s="24"/>
      <c r="K47" s="17">
        <f t="shared" si="1"/>
        <v>1.04</v>
      </c>
    </row>
    <row r="48" spans="1:11" ht="16.5">
      <c r="A48" s="53" t="s">
        <v>85</v>
      </c>
      <c r="B48" s="54" t="s">
        <v>86</v>
      </c>
      <c r="C48" s="15" t="s">
        <v>44</v>
      </c>
      <c r="D48" s="50">
        <v>2.28</v>
      </c>
      <c r="E48" s="55"/>
      <c r="F48" s="31">
        <f t="shared" si="2"/>
        <v>2.28</v>
      </c>
      <c r="G48" s="23"/>
      <c r="H48" s="24"/>
      <c r="I48" s="24"/>
      <c r="J48" s="24"/>
      <c r="K48" s="17">
        <f t="shared" si="1"/>
        <v>2.28</v>
      </c>
    </row>
    <row r="49" spans="1:11" ht="16.5">
      <c r="A49" s="53" t="s">
        <v>87</v>
      </c>
      <c r="B49" s="54" t="s">
        <v>88</v>
      </c>
      <c r="C49" s="15" t="s">
        <v>44</v>
      </c>
      <c r="D49" s="50">
        <v>3.32</v>
      </c>
      <c r="E49" s="55"/>
      <c r="F49" s="31">
        <f t="shared" si="2"/>
        <v>3.32</v>
      </c>
      <c r="G49" s="23"/>
      <c r="H49" s="24"/>
      <c r="I49" s="24"/>
      <c r="J49" s="24"/>
      <c r="K49" s="17">
        <f t="shared" si="1"/>
        <v>3.32</v>
      </c>
    </row>
    <row r="50" spans="1:11" ht="16.5">
      <c r="A50" s="69" t="s">
        <v>89</v>
      </c>
      <c r="B50" s="44" t="s">
        <v>90</v>
      </c>
      <c r="C50" s="70" t="s">
        <v>44</v>
      </c>
      <c r="D50" s="50">
        <v>1.1</v>
      </c>
      <c r="E50" s="71"/>
      <c r="F50" s="72">
        <f t="shared" si="2"/>
        <v>1.1</v>
      </c>
      <c r="G50" s="23"/>
      <c r="H50" s="24"/>
      <c r="I50" s="24"/>
      <c r="J50" s="24"/>
      <c r="K50" s="17">
        <f t="shared" si="1"/>
        <v>1.1</v>
      </c>
    </row>
    <row r="51" spans="1:11" ht="16.5">
      <c r="A51" s="73"/>
      <c r="B51" s="74" t="s">
        <v>91</v>
      </c>
      <c r="C51" s="70"/>
      <c r="D51" s="75"/>
      <c r="E51" s="76"/>
      <c r="F51" s="77">
        <f t="shared" si="2"/>
        <v>0</v>
      </c>
      <c r="G51" s="78"/>
      <c r="H51" s="78"/>
      <c r="I51" s="78"/>
      <c r="J51" s="78"/>
      <c r="K51" s="17"/>
    </row>
    <row r="52" spans="1:11" ht="16.5">
      <c r="A52" s="79" t="s">
        <v>92</v>
      </c>
      <c r="B52" s="80" t="s">
        <v>93</v>
      </c>
      <c r="C52" s="81" t="s">
        <v>94</v>
      </c>
      <c r="D52" s="82"/>
      <c r="E52" s="62">
        <v>0.11</v>
      </c>
      <c r="F52" s="56">
        <f>D52+E52</f>
        <v>0.11</v>
      </c>
      <c r="G52" s="23">
        <v>10</v>
      </c>
      <c r="H52" s="24">
        <f>E52*G52/100</f>
        <v>0.011000000000000001</v>
      </c>
      <c r="I52" s="24"/>
      <c r="J52" s="24"/>
      <c r="K52" s="17">
        <f t="shared" si="1"/>
        <v>0.121</v>
      </c>
    </row>
    <row r="53" spans="1:11" ht="16.5">
      <c r="A53" s="79" t="s">
        <v>95</v>
      </c>
      <c r="B53" s="80" t="s">
        <v>96</v>
      </c>
      <c r="C53" s="81" t="s">
        <v>94</v>
      </c>
      <c r="D53" s="82"/>
      <c r="E53" s="62">
        <v>0.15</v>
      </c>
      <c r="F53" s="56"/>
      <c r="G53" s="23">
        <v>10</v>
      </c>
      <c r="H53" s="24">
        <f>E53*G53/100</f>
        <v>0.015</v>
      </c>
      <c r="I53" s="24"/>
      <c r="J53" s="24"/>
      <c r="K53" s="17">
        <f t="shared" si="1"/>
        <v>0.16499999999999998</v>
      </c>
    </row>
    <row r="54" spans="1:11" ht="16.5">
      <c r="A54" s="53" t="s">
        <v>97</v>
      </c>
      <c r="B54" s="54" t="s">
        <v>98</v>
      </c>
      <c r="C54" s="15" t="s">
        <v>94</v>
      </c>
      <c r="D54" s="38"/>
      <c r="E54" s="62"/>
      <c r="F54" s="31">
        <f t="shared" si="2"/>
        <v>0</v>
      </c>
      <c r="G54" s="23"/>
      <c r="H54" s="24"/>
      <c r="I54" s="24"/>
      <c r="J54" s="24"/>
      <c r="K54" s="17"/>
    </row>
    <row r="55" spans="1:11" ht="16.5">
      <c r="A55" s="35" t="s">
        <v>99</v>
      </c>
      <c r="B55" s="68" t="s">
        <v>100</v>
      </c>
      <c r="C55" s="15" t="s">
        <v>94</v>
      </c>
      <c r="D55" s="38"/>
      <c r="E55" s="36"/>
      <c r="F55" s="31"/>
      <c r="G55" s="23"/>
      <c r="H55" s="24"/>
      <c r="I55" s="24"/>
      <c r="J55" s="24"/>
      <c r="K55" s="17"/>
    </row>
    <row r="56" spans="1:11" ht="16.5">
      <c r="A56" s="35" t="s">
        <v>101</v>
      </c>
      <c r="B56" s="68" t="s">
        <v>102</v>
      </c>
      <c r="C56" s="39" t="s">
        <v>103</v>
      </c>
      <c r="D56" s="38"/>
      <c r="E56" s="36"/>
      <c r="F56" s="31">
        <f>D56+E56</f>
        <v>0</v>
      </c>
      <c r="G56" s="23"/>
      <c r="H56" s="24"/>
      <c r="I56" s="24"/>
      <c r="J56" s="24"/>
      <c r="K56" s="17"/>
    </row>
    <row r="57" spans="1:11" ht="16.5">
      <c r="A57" s="53" t="s">
        <v>104</v>
      </c>
      <c r="B57" s="54" t="s">
        <v>105</v>
      </c>
      <c r="C57" s="15" t="s">
        <v>106</v>
      </c>
      <c r="D57" s="38"/>
      <c r="E57" s="55"/>
      <c r="F57" s="31">
        <f t="shared" si="2"/>
        <v>0</v>
      </c>
      <c r="G57" s="23"/>
      <c r="H57" s="24"/>
      <c r="I57" s="24"/>
      <c r="J57" s="24"/>
      <c r="K57" s="17"/>
    </row>
    <row r="58" spans="1:11" ht="16.5">
      <c r="A58" s="35" t="s">
        <v>104</v>
      </c>
      <c r="B58" s="68" t="s">
        <v>107</v>
      </c>
      <c r="C58" s="39" t="s">
        <v>108</v>
      </c>
      <c r="D58" s="38"/>
      <c r="E58" s="36"/>
      <c r="F58" s="31"/>
      <c r="G58" s="23"/>
      <c r="H58" s="24"/>
      <c r="I58" s="24"/>
      <c r="J58" s="24"/>
      <c r="K58" s="17">
        <f t="shared" si="1"/>
        <v>0</v>
      </c>
    </row>
    <row r="59" spans="1:11" ht="16.5">
      <c r="A59" s="35" t="s">
        <v>109</v>
      </c>
      <c r="B59" s="68" t="s">
        <v>110</v>
      </c>
      <c r="C59" s="39" t="s">
        <v>108</v>
      </c>
      <c r="D59" s="38"/>
      <c r="E59" s="36"/>
      <c r="F59" s="31"/>
      <c r="G59" s="23"/>
      <c r="H59" s="24"/>
      <c r="I59" s="24"/>
      <c r="J59" s="24"/>
      <c r="K59" s="17"/>
    </row>
    <row r="60" spans="1:11" ht="16.5">
      <c r="A60" s="35" t="s">
        <v>111</v>
      </c>
      <c r="B60" s="68" t="s">
        <v>112</v>
      </c>
      <c r="C60" s="15" t="s">
        <v>113</v>
      </c>
      <c r="D60" s="38"/>
      <c r="E60" s="36">
        <v>0.54</v>
      </c>
      <c r="F60" s="31">
        <f>D60+E60</f>
        <v>0.54</v>
      </c>
      <c r="G60" s="23">
        <v>10</v>
      </c>
      <c r="H60" s="24">
        <f>E60*G60/100</f>
        <v>0.054000000000000006</v>
      </c>
      <c r="I60" s="24"/>
      <c r="J60" s="24"/>
      <c r="K60" s="17">
        <f t="shared" si="1"/>
        <v>0.5940000000000001</v>
      </c>
    </row>
    <row r="61" spans="1:11" ht="16.5">
      <c r="A61" s="53" t="s">
        <v>114</v>
      </c>
      <c r="B61" s="68" t="s">
        <v>115</v>
      </c>
      <c r="C61" s="15" t="s">
        <v>113</v>
      </c>
      <c r="D61" s="38"/>
      <c r="E61" s="36"/>
      <c r="F61" s="31"/>
      <c r="G61" s="23"/>
      <c r="H61" s="24"/>
      <c r="I61" s="24"/>
      <c r="J61" s="24"/>
      <c r="K61" s="17"/>
    </row>
    <row r="62" spans="1:11" ht="16.5">
      <c r="A62" s="35" t="s">
        <v>116</v>
      </c>
      <c r="B62" s="68" t="s">
        <v>117</v>
      </c>
      <c r="C62" s="39" t="s">
        <v>118</v>
      </c>
      <c r="D62" s="38"/>
      <c r="E62" s="36">
        <v>0.29</v>
      </c>
      <c r="F62" s="31"/>
      <c r="G62" s="23">
        <v>10</v>
      </c>
      <c r="H62" s="24">
        <f>E62*G62/100</f>
        <v>0.028999999999999998</v>
      </c>
      <c r="I62" s="24"/>
      <c r="J62" s="24"/>
      <c r="K62" s="17">
        <f t="shared" si="1"/>
        <v>0.31899999999999995</v>
      </c>
    </row>
    <row r="63" spans="1:11" ht="16.5">
      <c r="A63" s="35" t="s">
        <v>19</v>
      </c>
      <c r="B63" s="37" t="s">
        <v>119</v>
      </c>
      <c r="C63" s="39" t="s">
        <v>20</v>
      </c>
      <c r="D63" s="38"/>
      <c r="E63" s="36">
        <v>1.06</v>
      </c>
      <c r="F63" s="31"/>
      <c r="G63" s="23">
        <v>10</v>
      </c>
      <c r="H63" s="24">
        <f>E63*G63/100</f>
        <v>0.10600000000000001</v>
      </c>
      <c r="I63" s="24"/>
      <c r="J63" s="24"/>
      <c r="K63" s="17">
        <f t="shared" si="1"/>
        <v>1.1660000000000001</v>
      </c>
    </row>
    <row r="64" spans="1:11" ht="16.5">
      <c r="A64" s="35" t="s">
        <v>120</v>
      </c>
      <c r="B64" s="83" t="s">
        <v>121</v>
      </c>
      <c r="C64" s="39" t="s">
        <v>122</v>
      </c>
      <c r="D64" s="38"/>
      <c r="E64" s="36">
        <v>4.41</v>
      </c>
      <c r="F64" s="31"/>
      <c r="G64" s="23">
        <v>10</v>
      </c>
      <c r="H64" s="24">
        <f>E64*G64/100</f>
        <v>0.441</v>
      </c>
      <c r="I64" s="24"/>
      <c r="J64" s="24"/>
      <c r="K64" s="17">
        <f t="shared" si="1"/>
        <v>4.851</v>
      </c>
    </row>
    <row r="65" spans="1:11" ht="16.5">
      <c r="A65" s="35" t="s">
        <v>123</v>
      </c>
      <c r="B65" s="83" t="s">
        <v>124</v>
      </c>
      <c r="C65" s="39" t="s">
        <v>125</v>
      </c>
      <c r="D65" s="38"/>
      <c r="E65" s="36"/>
      <c r="F65" s="31"/>
      <c r="G65" s="23"/>
      <c r="H65" s="24"/>
      <c r="I65" s="24"/>
      <c r="J65" s="24"/>
      <c r="K65" s="17"/>
    </row>
    <row r="66" spans="1:11" ht="16.5">
      <c r="A66" s="84" t="s">
        <v>126</v>
      </c>
      <c r="B66" s="85" t="s">
        <v>127</v>
      </c>
      <c r="C66" s="15"/>
      <c r="D66" s="38"/>
      <c r="E66" s="55"/>
      <c r="F66" s="31">
        <f>D66+E66</f>
        <v>0</v>
      </c>
      <c r="G66" s="23"/>
      <c r="H66" s="56"/>
      <c r="I66" s="56"/>
      <c r="J66" s="56"/>
      <c r="K66" s="17"/>
    </row>
    <row r="67" spans="1:11" ht="16.5">
      <c r="A67" s="119" t="s">
        <v>128</v>
      </c>
      <c r="B67" s="111" t="s">
        <v>129</v>
      </c>
      <c r="C67" s="115" t="s">
        <v>44</v>
      </c>
      <c r="D67" s="117">
        <v>2.14</v>
      </c>
      <c r="E67" s="62">
        <v>0.04</v>
      </c>
      <c r="F67" s="31"/>
      <c r="G67" s="23">
        <v>10</v>
      </c>
      <c r="H67" s="24">
        <f>E67*G67/100</f>
        <v>0.004</v>
      </c>
      <c r="I67" s="24"/>
      <c r="J67" s="24"/>
      <c r="K67" s="113">
        <f>D67+E67+E68+H67+J68</f>
        <v>2.2560000000000002</v>
      </c>
    </row>
    <row r="68" spans="1:11" ht="16.5">
      <c r="A68" s="120"/>
      <c r="B68" s="112"/>
      <c r="C68" s="116"/>
      <c r="D68" s="118"/>
      <c r="E68" s="62">
        <v>0.06</v>
      </c>
      <c r="F68" s="31"/>
      <c r="G68" s="23"/>
      <c r="H68" s="24"/>
      <c r="I68" s="23">
        <v>20</v>
      </c>
      <c r="J68" s="24">
        <f>E68*I68/100</f>
        <v>0.012</v>
      </c>
      <c r="K68" s="114"/>
    </row>
    <row r="69" spans="1:11" ht="16.5">
      <c r="A69" s="119" t="s">
        <v>130</v>
      </c>
      <c r="B69" s="111" t="s">
        <v>131</v>
      </c>
      <c r="C69" s="115" t="s">
        <v>44</v>
      </c>
      <c r="D69" s="117">
        <v>3.23</v>
      </c>
      <c r="E69" s="62">
        <v>0.25</v>
      </c>
      <c r="F69" s="31"/>
      <c r="G69" s="23">
        <v>10</v>
      </c>
      <c r="H69" s="24">
        <f>E69*G69/100</f>
        <v>0.025</v>
      </c>
      <c r="I69" s="24"/>
      <c r="J69" s="24"/>
      <c r="K69" s="113">
        <f>E69+E70+H69+J70</f>
        <v>0.34700000000000003</v>
      </c>
    </row>
    <row r="70" spans="1:11" ht="16.5">
      <c r="A70" s="120"/>
      <c r="B70" s="112"/>
      <c r="C70" s="116"/>
      <c r="D70" s="118"/>
      <c r="E70" s="62">
        <v>0.06</v>
      </c>
      <c r="F70" s="31"/>
      <c r="G70" s="23"/>
      <c r="H70" s="24"/>
      <c r="I70" s="23">
        <v>20</v>
      </c>
      <c r="J70" s="24">
        <f>E70*I70/100</f>
        <v>0.012</v>
      </c>
      <c r="K70" s="114"/>
    </row>
    <row r="71" spans="1:11" ht="16.5">
      <c r="A71" s="60" t="s">
        <v>132</v>
      </c>
      <c r="B71" s="63" t="s">
        <v>133</v>
      </c>
      <c r="C71" s="15" t="s">
        <v>44</v>
      </c>
      <c r="D71" s="50">
        <v>1.04</v>
      </c>
      <c r="E71" s="62">
        <v>0.08</v>
      </c>
      <c r="F71" s="31"/>
      <c r="G71" s="23">
        <v>10</v>
      </c>
      <c r="H71" s="24">
        <f>E71*G71/100</f>
        <v>0.008</v>
      </c>
      <c r="I71" s="23"/>
      <c r="J71" s="24"/>
      <c r="K71" s="17">
        <f>D71+E71+H71</f>
        <v>1.1280000000000001</v>
      </c>
    </row>
    <row r="72" spans="1:11" ht="16.5">
      <c r="A72" s="60" t="s">
        <v>134</v>
      </c>
      <c r="B72" s="67" t="s">
        <v>135</v>
      </c>
      <c r="C72" s="15" t="s">
        <v>44</v>
      </c>
      <c r="D72" s="50">
        <v>1.57</v>
      </c>
      <c r="E72" s="62">
        <v>0.1</v>
      </c>
      <c r="F72" s="31"/>
      <c r="G72" s="23">
        <v>10</v>
      </c>
      <c r="H72" s="24">
        <f>E72*G72/100</f>
        <v>0.01</v>
      </c>
      <c r="I72" s="23"/>
      <c r="J72" s="24"/>
      <c r="K72" s="17">
        <f>D72+E72+H72</f>
        <v>1.6800000000000002</v>
      </c>
    </row>
    <row r="73" spans="1:11" ht="16.5">
      <c r="A73" s="60" t="s">
        <v>136</v>
      </c>
      <c r="B73" s="61" t="s">
        <v>137</v>
      </c>
      <c r="C73" s="15" t="s">
        <v>44</v>
      </c>
      <c r="D73" s="50">
        <v>2.48</v>
      </c>
      <c r="E73" s="62">
        <v>0.13</v>
      </c>
      <c r="F73" s="31"/>
      <c r="G73" s="23">
        <v>10</v>
      </c>
      <c r="H73" s="24">
        <f>E73*G73/100</f>
        <v>0.013000000000000001</v>
      </c>
      <c r="I73" s="23"/>
      <c r="J73" s="24"/>
      <c r="K73" s="17">
        <f>D73+E73+H73</f>
        <v>2.6229999999999998</v>
      </c>
    </row>
    <row r="74" spans="1:11" ht="29.25">
      <c r="A74" s="60" t="s">
        <v>138</v>
      </c>
      <c r="B74" s="61" t="s">
        <v>139</v>
      </c>
      <c r="C74" s="15" t="s">
        <v>44</v>
      </c>
      <c r="D74" s="50">
        <v>3.08</v>
      </c>
      <c r="E74" s="62">
        <v>0.2</v>
      </c>
      <c r="F74" s="31"/>
      <c r="G74" s="23">
        <v>10</v>
      </c>
      <c r="H74" s="24">
        <f>E74*G74/100</f>
        <v>0.02</v>
      </c>
      <c r="I74" s="23"/>
      <c r="J74" s="24"/>
      <c r="K74" s="17">
        <f>D74+E74+H74</f>
        <v>3.3000000000000003</v>
      </c>
    </row>
    <row r="75" spans="1:11" ht="16.5">
      <c r="A75" s="57" t="s">
        <v>140</v>
      </c>
      <c r="B75" s="59" t="s">
        <v>141</v>
      </c>
      <c r="C75" s="15" t="s">
        <v>44</v>
      </c>
      <c r="D75" s="50">
        <v>1.9</v>
      </c>
      <c r="E75" s="36"/>
      <c r="F75" s="31"/>
      <c r="G75" s="23"/>
      <c r="H75" s="24"/>
      <c r="I75" s="24"/>
      <c r="J75" s="24"/>
      <c r="K75" s="17">
        <f aca="true" t="shared" si="3" ref="K75:K129">SUM(D75+E75+H75+J75)</f>
        <v>1.9</v>
      </c>
    </row>
    <row r="76" spans="1:11" ht="16.5">
      <c r="A76" s="60" t="s">
        <v>142</v>
      </c>
      <c r="B76" s="61" t="s">
        <v>143</v>
      </c>
      <c r="C76" s="15" t="s">
        <v>44</v>
      </c>
      <c r="D76" s="50">
        <v>2.51</v>
      </c>
      <c r="E76" s="66">
        <v>1.86</v>
      </c>
      <c r="F76" s="31"/>
      <c r="G76" s="23">
        <v>10</v>
      </c>
      <c r="H76" s="24">
        <f>E76*G76/100</f>
        <v>0.18600000000000003</v>
      </c>
      <c r="I76" s="24"/>
      <c r="J76" s="24"/>
      <c r="K76" s="17">
        <f t="shared" si="3"/>
        <v>4.556</v>
      </c>
    </row>
    <row r="77" spans="1:11" ht="16.5">
      <c r="A77" s="60" t="s">
        <v>144</v>
      </c>
      <c r="B77" s="59" t="s">
        <v>145</v>
      </c>
      <c r="C77" s="15" t="s">
        <v>44</v>
      </c>
      <c r="D77" s="50">
        <v>2.07</v>
      </c>
      <c r="E77" s="36"/>
      <c r="F77" s="31"/>
      <c r="G77" s="23"/>
      <c r="H77" s="24"/>
      <c r="I77" s="24"/>
      <c r="J77" s="24"/>
      <c r="K77" s="17">
        <f t="shared" si="3"/>
        <v>2.07</v>
      </c>
    </row>
    <row r="78" spans="1:11" ht="16.5">
      <c r="A78" s="60" t="s">
        <v>146</v>
      </c>
      <c r="B78" s="61" t="s">
        <v>147</v>
      </c>
      <c r="C78" s="15" t="s">
        <v>44</v>
      </c>
      <c r="D78" s="50">
        <v>2.07</v>
      </c>
      <c r="E78" s="66"/>
      <c r="F78" s="31"/>
      <c r="G78" s="23"/>
      <c r="H78" s="24"/>
      <c r="I78" s="24"/>
      <c r="J78" s="24"/>
      <c r="K78" s="17">
        <f t="shared" si="3"/>
        <v>2.07</v>
      </c>
    </row>
    <row r="79" spans="1:11" ht="29.25">
      <c r="A79" s="57" t="s">
        <v>148</v>
      </c>
      <c r="B79" s="59" t="s">
        <v>149</v>
      </c>
      <c r="C79" s="59"/>
      <c r="D79" s="38"/>
      <c r="E79" s="55"/>
      <c r="F79" s="31">
        <f aca="true" t="shared" si="4" ref="F79:F112">D79+E79</f>
        <v>0</v>
      </c>
      <c r="G79" s="23"/>
      <c r="H79" s="24"/>
      <c r="I79" s="24"/>
      <c r="J79" s="24"/>
      <c r="K79" s="17">
        <f t="shared" si="3"/>
        <v>0</v>
      </c>
    </row>
    <row r="80" spans="1:11" ht="16.5">
      <c r="A80" s="60" t="s">
        <v>150</v>
      </c>
      <c r="B80" s="86" t="s">
        <v>151</v>
      </c>
      <c r="C80" s="15" t="s">
        <v>44</v>
      </c>
      <c r="D80" s="50">
        <v>1.67</v>
      </c>
      <c r="E80" s="36">
        <v>0.2</v>
      </c>
      <c r="F80" s="31">
        <f>D80+E80</f>
        <v>1.8699999999999999</v>
      </c>
      <c r="G80" s="23">
        <v>10</v>
      </c>
      <c r="H80" s="24">
        <f>E80*G80/100</f>
        <v>0.02</v>
      </c>
      <c r="I80" s="23"/>
      <c r="J80" s="24"/>
      <c r="K80" s="17">
        <f t="shared" si="3"/>
        <v>1.89</v>
      </c>
    </row>
    <row r="81" spans="1:11" ht="16.5">
      <c r="A81" s="87" t="s">
        <v>152</v>
      </c>
      <c r="B81" s="86" t="s">
        <v>153</v>
      </c>
      <c r="C81" s="15" t="s">
        <v>44</v>
      </c>
      <c r="D81" s="50">
        <v>2.85</v>
      </c>
      <c r="E81" s="36">
        <v>0.2</v>
      </c>
      <c r="F81" s="31">
        <f t="shared" si="4"/>
        <v>3.0500000000000003</v>
      </c>
      <c r="G81" s="23">
        <v>10</v>
      </c>
      <c r="H81" s="24">
        <f>E81*G81/100</f>
        <v>0.02</v>
      </c>
      <c r="I81" s="23"/>
      <c r="J81" s="24"/>
      <c r="K81" s="17">
        <f t="shared" si="3"/>
        <v>3.0700000000000003</v>
      </c>
    </row>
    <row r="82" spans="1:11" ht="16.5">
      <c r="A82" s="60" t="s">
        <v>154</v>
      </c>
      <c r="B82" s="61" t="s">
        <v>155</v>
      </c>
      <c r="C82" s="15" t="s">
        <v>44</v>
      </c>
      <c r="D82" s="50">
        <v>1.34</v>
      </c>
      <c r="E82" s="66"/>
      <c r="F82" s="31">
        <f t="shared" si="4"/>
        <v>1.34</v>
      </c>
      <c r="G82" s="23"/>
      <c r="H82" s="24"/>
      <c r="I82" s="24"/>
      <c r="J82" s="24"/>
      <c r="K82" s="17">
        <f t="shared" si="3"/>
        <v>1.34</v>
      </c>
    </row>
    <row r="83" spans="1:11" ht="16.5">
      <c r="A83" s="60" t="s">
        <v>156</v>
      </c>
      <c r="B83" s="61" t="s">
        <v>157</v>
      </c>
      <c r="C83" s="15" t="s">
        <v>44</v>
      </c>
      <c r="D83" s="50">
        <v>5.86</v>
      </c>
      <c r="E83" s="36"/>
      <c r="F83" s="31">
        <f t="shared" si="4"/>
        <v>5.86</v>
      </c>
      <c r="G83" s="23"/>
      <c r="H83" s="24"/>
      <c r="I83" s="24"/>
      <c r="J83" s="24"/>
      <c r="K83" s="17">
        <f t="shared" si="3"/>
        <v>5.86</v>
      </c>
    </row>
    <row r="84" spans="1:11" ht="29.25">
      <c r="A84" s="60" t="s">
        <v>158</v>
      </c>
      <c r="B84" s="61" t="s">
        <v>159</v>
      </c>
      <c r="C84" s="15" t="s">
        <v>44</v>
      </c>
      <c r="D84" s="50">
        <v>2.51</v>
      </c>
      <c r="E84" s="36"/>
      <c r="F84" s="31">
        <f t="shared" si="4"/>
        <v>2.51</v>
      </c>
      <c r="G84" s="23"/>
      <c r="H84" s="24"/>
      <c r="I84" s="24"/>
      <c r="J84" s="24"/>
      <c r="K84" s="17">
        <f t="shared" si="3"/>
        <v>2.51</v>
      </c>
    </row>
    <row r="85" spans="1:11" ht="29.25">
      <c r="A85" s="60" t="s">
        <v>160</v>
      </c>
      <c r="B85" s="88" t="s">
        <v>161</v>
      </c>
      <c r="C85" s="15" t="s">
        <v>44</v>
      </c>
      <c r="D85" s="50">
        <v>3.79</v>
      </c>
      <c r="E85" s="36"/>
      <c r="F85" s="31">
        <f t="shared" si="4"/>
        <v>3.79</v>
      </c>
      <c r="G85" s="23"/>
      <c r="H85" s="24"/>
      <c r="I85" s="24"/>
      <c r="J85" s="24"/>
      <c r="K85" s="17">
        <f t="shared" si="3"/>
        <v>3.79</v>
      </c>
    </row>
    <row r="86" spans="1:11" ht="16.5">
      <c r="A86" s="53" t="s">
        <v>162</v>
      </c>
      <c r="B86" s="54" t="s">
        <v>163</v>
      </c>
      <c r="C86" s="15" t="s">
        <v>44</v>
      </c>
      <c r="D86" s="50">
        <v>0.23</v>
      </c>
      <c r="E86" s="55"/>
      <c r="F86" s="31">
        <f t="shared" si="4"/>
        <v>0.23</v>
      </c>
      <c r="G86" s="23"/>
      <c r="H86" s="24"/>
      <c r="I86" s="24"/>
      <c r="J86" s="24"/>
      <c r="K86" s="17">
        <f t="shared" si="3"/>
        <v>0.23</v>
      </c>
    </row>
    <row r="87" spans="1:11" ht="16.5">
      <c r="A87" s="53" t="s">
        <v>164</v>
      </c>
      <c r="B87" s="54" t="s">
        <v>165</v>
      </c>
      <c r="C87" s="15" t="s">
        <v>44</v>
      </c>
      <c r="D87" s="50">
        <v>1.52</v>
      </c>
      <c r="E87" s="36">
        <v>4.07</v>
      </c>
      <c r="F87" s="31">
        <f t="shared" si="4"/>
        <v>5.59</v>
      </c>
      <c r="G87" s="23">
        <v>10</v>
      </c>
      <c r="H87" s="24">
        <f>E87*G87/100</f>
        <v>0.40700000000000003</v>
      </c>
      <c r="I87" s="24"/>
      <c r="J87" s="24"/>
      <c r="K87" s="17">
        <f t="shared" si="3"/>
        <v>5.997</v>
      </c>
    </row>
    <row r="88" spans="1:11" ht="16.5">
      <c r="A88" s="53" t="s">
        <v>166</v>
      </c>
      <c r="B88" s="54" t="s">
        <v>167</v>
      </c>
      <c r="C88" s="15" t="s">
        <v>44</v>
      </c>
      <c r="D88" s="50">
        <v>1.88</v>
      </c>
      <c r="E88" s="36"/>
      <c r="F88" s="31">
        <f t="shared" si="4"/>
        <v>1.88</v>
      </c>
      <c r="G88" s="23"/>
      <c r="H88" s="24"/>
      <c r="I88" s="24"/>
      <c r="J88" s="24"/>
      <c r="K88" s="17">
        <f t="shared" si="3"/>
        <v>1.88</v>
      </c>
    </row>
    <row r="89" spans="1:11" ht="29.25">
      <c r="A89" s="60" t="s">
        <v>168</v>
      </c>
      <c r="B89" s="89" t="s">
        <v>169</v>
      </c>
      <c r="C89" s="15" t="s">
        <v>44</v>
      </c>
      <c r="D89" s="50">
        <v>4.58</v>
      </c>
      <c r="E89" s="36"/>
      <c r="F89" s="31">
        <f t="shared" si="4"/>
        <v>4.58</v>
      </c>
      <c r="G89" s="23"/>
      <c r="H89" s="24"/>
      <c r="I89" s="24"/>
      <c r="J89" s="24"/>
      <c r="K89" s="17">
        <f t="shared" si="3"/>
        <v>4.58</v>
      </c>
    </row>
    <row r="90" spans="1:11" ht="29.25">
      <c r="A90" s="60" t="s">
        <v>170</v>
      </c>
      <c r="B90" s="88" t="s">
        <v>171</v>
      </c>
      <c r="C90" s="15" t="s">
        <v>44</v>
      </c>
      <c r="D90" s="50">
        <v>6.76</v>
      </c>
      <c r="E90" s="36"/>
      <c r="F90" s="31">
        <f t="shared" si="4"/>
        <v>6.76</v>
      </c>
      <c r="G90" s="23"/>
      <c r="H90" s="24"/>
      <c r="I90" s="24"/>
      <c r="J90" s="24"/>
      <c r="K90" s="17">
        <f t="shared" si="3"/>
        <v>6.76</v>
      </c>
    </row>
    <row r="91" spans="1:11" ht="29.25">
      <c r="A91" s="60" t="s">
        <v>172</v>
      </c>
      <c r="B91" s="61" t="s">
        <v>173</v>
      </c>
      <c r="C91" s="15" t="s">
        <v>44</v>
      </c>
      <c r="D91" s="50">
        <v>5.09</v>
      </c>
      <c r="E91" s="36"/>
      <c r="F91" s="31">
        <f t="shared" si="4"/>
        <v>5.09</v>
      </c>
      <c r="G91" s="23"/>
      <c r="H91" s="24"/>
      <c r="I91" s="24"/>
      <c r="J91" s="24"/>
      <c r="K91" s="17">
        <f t="shared" si="3"/>
        <v>5.09</v>
      </c>
    </row>
    <row r="92" spans="1:11" ht="43.5">
      <c r="A92" s="60" t="s">
        <v>174</v>
      </c>
      <c r="B92" s="61" t="s">
        <v>175</v>
      </c>
      <c r="C92" s="15" t="s">
        <v>44</v>
      </c>
      <c r="D92" s="50">
        <v>8.32</v>
      </c>
      <c r="E92" s="36"/>
      <c r="F92" s="31">
        <f t="shared" si="4"/>
        <v>8.32</v>
      </c>
      <c r="G92" s="23"/>
      <c r="H92" s="24"/>
      <c r="I92" s="24"/>
      <c r="J92" s="24"/>
      <c r="K92" s="17">
        <f t="shared" si="3"/>
        <v>8.32</v>
      </c>
    </row>
    <row r="93" spans="1:11" ht="16.5">
      <c r="A93" s="35" t="s">
        <v>176</v>
      </c>
      <c r="B93" s="68" t="s">
        <v>177</v>
      </c>
      <c r="C93" s="15" t="s">
        <v>44</v>
      </c>
      <c r="D93" s="50">
        <v>0.5</v>
      </c>
      <c r="E93" s="36"/>
      <c r="F93" s="31">
        <f t="shared" si="4"/>
        <v>0.5</v>
      </c>
      <c r="G93" s="23"/>
      <c r="H93" s="24"/>
      <c r="I93" s="24"/>
      <c r="J93" s="24"/>
      <c r="K93" s="17">
        <f t="shared" si="3"/>
        <v>0.5</v>
      </c>
    </row>
    <row r="94" spans="1:11" ht="43.5">
      <c r="A94" s="35" t="s">
        <v>178</v>
      </c>
      <c r="B94" s="61" t="s">
        <v>179</v>
      </c>
      <c r="C94" s="15" t="s">
        <v>44</v>
      </c>
      <c r="D94" s="50">
        <v>1.17</v>
      </c>
      <c r="E94" s="36"/>
      <c r="F94" s="31">
        <f t="shared" si="4"/>
        <v>1.17</v>
      </c>
      <c r="G94" s="23"/>
      <c r="H94" s="24"/>
      <c r="I94" s="24"/>
      <c r="J94" s="24"/>
      <c r="K94" s="17">
        <f t="shared" si="3"/>
        <v>1.17</v>
      </c>
    </row>
    <row r="95" spans="1:11" ht="16.5">
      <c r="A95" s="35" t="s">
        <v>180</v>
      </c>
      <c r="B95" s="61" t="s">
        <v>181</v>
      </c>
      <c r="C95" s="15" t="s">
        <v>44</v>
      </c>
      <c r="D95" s="50">
        <v>0.47</v>
      </c>
      <c r="E95" s="66">
        <v>0.04</v>
      </c>
      <c r="F95" s="31">
        <f t="shared" si="4"/>
        <v>0.51</v>
      </c>
      <c r="G95" s="23">
        <v>10</v>
      </c>
      <c r="H95" s="24">
        <f>E95*G95/100</f>
        <v>0.004</v>
      </c>
      <c r="I95" s="24"/>
      <c r="J95" s="24"/>
      <c r="K95" s="17">
        <f t="shared" si="3"/>
        <v>0.514</v>
      </c>
    </row>
    <row r="96" spans="1:11" ht="16.5">
      <c r="A96" s="35" t="s">
        <v>182</v>
      </c>
      <c r="B96" s="61" t="s">
        <v>183</v>
      </c>
      <c r="C96" s="15" t="s">
        <v>44</v>
      </c>
      <c r="D96" s="50">
        <v>5.59</v>
      </c>
      <c r="E96" s="36">
        <v>0.5</v>
      </c>
      <c r="F96" s="31">
        <f t="shared" si="4"/>
        <v>6.09</v>
      </c>
      <c r="G96" s="23">
        <v>10</v>
      </c>
      <c r="H96" s="24">
        <f>E96*G96/100</f>
        <v>0.05</v>
      </c>
      <c r="I96" s="23"/>
      <c r="J96" s="24"/>
      <c r="K96" s="17">
        <f t="shared" si="3"/>
        <v>6.14</v>
      </c>
    </row>
    <row r="97" spans="1:11" ht="16.5">
      <c r="A97" s="60" t="s">
        <v>184</v>
      </c>
      <c r="B97" s="61" t="s">
        <v>185</v>
      </c>
      <c r="C97" s="15" t="s">
        <v>44</v>
      </c>
      <c r="D97" s="50">
        <v>6.42</v>
      </c>
      <c r="E97" s="36">
        <v>0.2</v>
      </c>
      <c r="F97" s="31">
        <f t="shared" si="4"/>
        <v>6.62</v>
      </c>
      <c r="G97" s="23">
        <v>10</v>
      </c>
      <c r="H97" s="24">
        <f>E97*G97/100</f>
        <v>0.02</v>
      </c>
      <c r="I97" s="23"/>
      <c r="J97" s="24"/>
      <c r="K97" s="17">
        <f t="shared" si="3"/>
        <v>6.64</v>
      </c>
    </row>
    <row r="98" spans="1:11" ht="16.5">
      <c r="A98" s="60" t="s">
        <v>186</v>
      </c>
      <c r="B98" s="61" t="s">
        <v>187</v>
      </c>
      <c r="C98" s="15" t="s">
        <v>44</v>
      </c>
      <c r="D98" s="50">
        <v>3.81</v>
      </c>
      <c r="E98" s="66"/>
      <c r="F98" s="31"/>
      <c r="G98" s="23"/>
      <c r="H98" s="24"/>
      <c r="I98" s="24"/>
      <c r="J98" s="24"/>
      <c r="K98" s="17">
        <f t="shared" si="3"/>
        <v>3.81</v>
      </c>
    </row>
    <row r="99" spans="1:11" ht="29.25">
      <c r="A99" s="35" t="s">
        <v>188</v>
      </c>
      <c r="B99" s="61" t="s">
        <v>189</v>
      </c>
      <c r="C99" s="15" t="s">
        <v>44</v>
      </c>
      <c r="D99" s="50">
        <v>4.63</v>
      </c>
      <c r="E99" s="66"/>
      <c r="F99" s="31"/>
      <c r="G99" s="23"/>
      <c r="H99" s="24"/>
      <c r="I99" s="24"/>
      <c r="J99" s="24"/>
      <c r="K99" s="17">
        <f t="shared" si="3"/>
        <v>4.63</v>
      </c>
    </row>
    <row r="100" spans="1:11" ht="57.75">
      <c r="A100" s="57" t="s">
        <v>190</v>
      </c>
      <c r="B100" s="59" t="s">
        <v>191</v>
      </c>
      <c r="C100" s="59"/>
      <c r="D100" s="38"/>
      <c r="E100" s="55"/>
      <c r="F100" s="31">
        <f t="shared" si="4"/>
        <v>0</v>
      </c>
      <c r="G100" s="23"/>
      <c r="H100" s="24"/>
      <c r="I100" s="24"/>
      <c r="J100" s="24"/>
      <c r="K100" s="17">
        <f t="shared" si="3"/>
        <v>0</v>
      </c>
    </row>
    <row r="101" spans="1:11" ht="72">
      <c r="A101" s="53" t="s">
        <v>192</v>
      </c>
      <c r="B101" s="59" t="s">
        <v>193</v>
      </c>
      <c r="C101" s="15" t="s">
        <v>44</v>
      </c>
      <c r="D101" s="50">
        <v>1.06</v>
      </c>
      <c r="E101" s="55"/>
      <c r="F101" s="31">
        <f t="shared" si="4"/>
        <v>1.06</v>
      </c>
      <c r="G101" s="23"/>
      <c r="H101" s="24"/>
      <c r="I101" s="24"/>
      <c r="J101" s="24"/>
      <c r="K101" s="17">
        <f t="shared" si="3"/>
        <v>1.06</v>
      </c>
    </row>
    <row r="102" spans="1:11" ht="57.75">
      <c r="A102" s="53" t="s">
        <v>194</v>
      </c>
      <c r="B102" s="59" t="s">
        <v>195</v>
      </c>
      <c r="C102" s="15" t="s">
        <v>44</v>
      </c>
      <c r="D102" s="50">
        <v>1.37</v>
      </c>
      <c r="E102" s="55"/>
      <c r="F102" s="31">
        <f t="shared" si="4"/>
        <v>1.37</v>
      </c>
      <c r="G102" s="23"/>
      <c r="H102" s="24"/>
      <c r="I102" s="24"/>
      <c r="J102" s="24"/>
      <c r="K102" s="17">
        <f t="shared" si="3"/>
        <v>1.37</v>
      </c>
    </row>
    <row r="103" spans="1:11" ht="57.75">
      <c r="A103" s="53" t="s">
        <v>196</v>
      </c>
      <c r="B103" s="59" t="s">
        <v>197</v>
      </c>
      <c r="C103" s="15" t="s">
        <v>44</v>
      </c>
      <c r="D103" s="50">
        <v>2.06</v>
      </c>
      <c r="E103" s="55"/>
      <c r="F103" s="31">
        <f t="shared" si="4"/>
        <v>2.06</v>
      </c>
      <c r="G103" s="23"/>
      <c r="H103" s="24"/>
      <c r="I103" s="24"/>
      <c r="J103" s="24"/>
      <c r="K103" s="17">
        <f t="shared" si="3"/>
        <v>2.06</v>
      </c>
    </row>
    <row r="104" spans="1:11" ht="57.75">
      <c r="A104" s="53" t="s">
        <v>198</v>
      </c>
      <c r="B104" s="59" t="s">
        <v>199</v>
      </c>
      <c r="C104" s="15" t="s">
        <v>44</v>
      </c>
      <c r="D104" s="50">
        <v>2.49</v>
      </c>
      <c r="E104" s="55"/>
      <c r="F104" s="31">
        <f t="shared" si="4"/>
        <v>2.49</v>
      </c>
      <c r="G104" s="23"/>
      <c r="H104" s="24"/>
      <c r="I104" s="24"/>
      <c r="J104" s="24"/>
      <c r="K104" s="17">
        <f t="shared" si="3"/>
        <v>2.49</v>
      </c>
    </row>
    <row r="105" spans="1:11" ht="43.5">
      <c r="A105" s="57" t="s">
        <v>200</v>
      </c>
      <c r="B105" s="59" t="s">
        <v>201</v>
      </c>
      <c r="C105" s="15" t="s">
        <v>44</v>
      </c>
      <c r="D105" s="38"/>
      <c r="E105" s="55"/>
      <c r="F105" s="31">
        <f t="shared" si="4"/>
        <v>0</v>
      </c>
      <c r="G105" s="23"/>
      <c r="H105" s="24"/>
      <c r="I105" s="24"/>
      <c r="J105" s="24"/>
      <c r="K105" s="17">
        <f t="shared" si="3"/>
        <v>0</v>
      </c>
    </row>
    <row r="106" spans="1:11" ht="29.25">
      <c r="A106" s="60" t="s">
        <v>202</v>
      </c>
      <c r="B106" s="61" t="s">
        <v>203</v>
      </c>
      <c r="C106" s="15" t="s">
        <v>44</v>
      </c>
      <c r="D106" s="50">
        <v>3.79</v>
      </c>
      <c r="E106" s="66">
        <v>0.26</v>
      </c>
      <c r="F106" s="31">
        <f t="shared" si="4"/>
        <v>4.05</v>
      </c>
      <c r="G106" s="23"/>
      <c r="H106" s="24"/>
      <c r="I106" s="23">
        <v>20</v>
      </c>
      <c r="J106" s="24">
        <f>E106*I106/100</f>
        <v>0.052000000000000005</v>
      </c>
      <c r="K106" s="17">
        <f t="shared" si="3"/>
        <v>4.101999999999999</v>
      </c>
    </row>
    <row r="107" spans="1:11" ht="29.25">
      <c r="A107" s="60" t="s">
        <v>204</v>
      </c>
      <c r="B107" s="61" t="s">
        <v>205</v>
      </c>
      <c r="C107" s="15" t="s">
        <v>44</v>
      </c>
      <c r="D107" s="50">
        <v>5.02</v>
      </c>
      <c r="E107" s="66">
        <v>0.4</v>
      </c>
      <c r="F107" s="31">
        <f t="shared" si="4"/>
        <v>5.42</v>
      </c>
      <c r="G107" s="23"/>
      <c r="H107" s="24"/>
      <c r="I107" s="23">
        <v>20</v>
      </c>
      <c r="J107" s="24">
        <f>E107*I107/100</f>
        <v>0.08</v>
      </c>
      <c r="K107" s="17">
        <f t="shared" si="3"/>
        <v>5.5</v>
      </c>
    </row>
    <row r="108" spans="1:11" ht="29.25">
      <c r="A108" s="60" t="s">
        <v>206</v>
      </c>
      <c r="B108" s="61" t="s">
        <v>207</v>
      </c>
      <c r="C108" s="15" t="s">
        <v>44</v>
      </c>
      <c r="D108" s="50">
        <v>5.02</v>
      </c>
      <c r="E108" s="66">
        <v>13.23</v>
      </c>
      <c r="F108" s="31">
        <f>D108+E108</f>
        <v>18.25</v>
      </c>
      <c r="G108" s="23">
        <v>10</v>
      </c>
      <c r="H108" s="24">
        <f>E108*G108/100</f>
        <v>1.3230000000000002</v>
      </c>
      <c r="I108" s="24"/>
      <c r="J108" s="24"/>
      <c r="K108" s="17">
        <f>SUM(D108+E108+H108+J108)</f>
        <v>19.573</v>
      </c>
    </row>
    <row r="109" spans="1:11" ht="29.25">
      <c r="A109" s="60" t="s">
        <v>208</v>
      </c>
      <c r="B109" s="61" t="s">
        <v>209</v>
      </c>
      <c r="C109" s="15" t="s">
        <v>44</v>
      </c>
      <c r="D109" s="50">
        <v>5.53</v>
      </c>
      <c r="E109" s="36">
        <v>0.53</v>
      </c>
      <c r="F109" s="31">
        <f t="shared" si="4"/>
        <v>6.0600000000000005</v>
      </c>
      <c r="G109" s="23"/>
      <c r="H109" s="24"/>
      <c r="I109" s="23">
        <v>20</v>
      </c>
      <c r="J109" s="24">
        <f>E109*I109/100</f>
        <v>0.10600000000000001</v>
      </c>
      <c r="K109" s="17">
        <f t="shared" si="3"/>
        <v>6.166</v>
      </c>
    </row>
    <row r="110" spans="1:11" ht="29.25">
      <c r="A110" s="60" t="s">
        <v>210</v>
      </c>
      <c r="B110" s="61" t="s">
        <v>211</v>
      </c>
      <c r="C110" s="15" t="s">
        <v>44</v>
      </c>
      <c r="D110" s="50">
        <v>5.53</v>
      </c>
      <c r="E110" s="36">
        <v>17.63</v>
      </c>
      <c r="F110" s="31">
        <f t="shared" si="4"/>
        <v>23.16</v>
      </c>
      <c r="G110" s="23">
        <v>10</v>
      </c>
      <c r="H110" s="24">
        <f>E110*G110/100</f>
        <v>1.763</v>
      </c>
      <c r="I110" s="24"/>
      <c r="J110" s="24"/>
      <c r="K110" s="17">
        <f t="shared" si="3"/>
        <v>24.923000000000002</v>
      </c>
    </row>
    <row r="111" spans="1:11" ht="29.25">
      <c r="A111" s="60" t="s">
        <v>212</v>
      </c>
      <c r="B111" s="61" t="s">
        <v>213</v>
      </c>
      <c r="C111" s="15" t="s">
        <v>44</v>
      </c>
      <c r="D111" s="50">
        <v>7.55</v>
      </c>
      <c r="E111" s="66">
        <v>0.66</v>
      </c>
      <c r="F111" s="31">
        <f t="shared" si="4"/>
        <v>8.209999999999999</v>
      </c>
      <c r="G111" s="23"/>
      <c r="H111" s="24"/>
      <c r="I111" s="23">
        <v>20</v>
      </c>
      <c r="J111" s="24">
        <f>E111*I111/100</f>
        <v>0.132</v>
      </c>
      <c r="K111" s="17">
        <f t="shared" si="3"/>
        <v>8.341999999999999</v>
      </c>
    </row>
    <row r="112" spans="1:11" ht="29.25">
      <c r="A112" s="60" t="s">
        <v>214</v>
      </c>
      <c r="B112" s="61" t="s">
        <v>215</v>
      </c>
      <c r="C112" s="15" t="s">
        <v>44</v>
      </c>
      <c r="D112" s="50">
        <v>7.55</v>
      </c>
      <c r="E112" s="66">
        <v>22.04</v>
      </c>
      <c r="F112" s="31">
        <f t="shared" si="4"/>
        <v>29.59</v>
      </c>
      <c r="G112" s="23">
        <v>10</v>
      </c>
      <c r="H112" s="24">
        <f>E112*G112/100</f>
        <v>2.2039999999999997</v>
      </c>
      <c r="I112" s="23"/>
      <c r="J112" s="24"/>
      <c r="K112" s="17">
        <f t="shared" si="3"/>
        <v>31.794</v>
      </c>
    </row>
    <row r="113" spans="1:11" ht="43.5">
      <c r="A113" s="57" t="s">
        <v>216</v>
      </c>
      <c r="B113" s="59" t="s">
        <v>217</v>
      </c>
      <c r="C113" s="59"/>
      <c r="D113" s="38"/>
      <c r="E113" s="55"/>
      <c r="F113" s="31"/>
      <c r="G113" s="23"/>
      <c r="H113" s="24"/>
      <c r="I113" s="24"/>
      <c r="J113" s="24"/>
      <c r="K113" s="17">
        <f t="shared" si="3"/>
        <v>0</v>
      </c>
    </row>
    <row r="114" spans="1:11" ht="16.5">
      <c r="A114" s="60" t="s">
        <v>218</v>
      </c>
      <c r="B114" s="61" t="s">
        <v>219</v>
      </c>
      <c r="C114" s="15" t="s">
        <v>44</v>
      </c>
      <c r="D114" s="50">
        <v>4.53</v>
      </c>
      <c r="E114" s="36"/>
      <c r="F114" s="31"/>
      <c r="G114" s="23"/>
      <c r="H114" s="24"/>
      <c r="I114" s="24"/>
      <c r="J114" s="24"/>
      <c r="K114" s="17">
        <f t="shared" si="3"/>
        <v>4.53</v>
      </c>
    </row>
    <row r="115" spans="1:11" ht="16.5">
      <c r="A115" s="60" t="s">
        <v>220</v>
      </c>
      <c r="B115" s="61" t="s">
        <v>221</v>
      </c>
      <c r="C115" s="15" t="s">
        <v>44</v>
      </c>
      <c r="D115" s="50">
        <v>5.02</v>
      </c>
      <c r="E115" s="36"/>
      <c r="F115" s="31"/>
      <c r="G115" s="23"/>
      <c r="H115" s="24"/>
      <c r="I115" s="24"/>
      <c r="J115" s="24"/>
      <c r="K115" s="17">
        <f t="shared" si="3"/>
        <v>5.02</v>
      </c>
    </row>
    <row r="116" spans="1:11" ht="16.5">
      <c r="A116" s="60" t="s">
        <v>222</v>
      </c>
      <c r="B116" s="61" t="s">
        <v>223</v>
      </c>
      <c r="C116" s="15" t="s">
        <v>44</v>
      </c>
      <c r="D116" s="50">
        <v>5.53</v>
      </c>
      <c r="E116" s="36"/>
      <c r="F116" s="31"/>
      <c r="G116" s="23"/>
      <c r="H116" s="24"/>
      <c r="I116" s="24"/>
      <c r="J116" s="24"/>
      <c r="K116" s="17">
        <f t="shared" si="3"/>
        <v>5.53</v>
      </c>
    </row>
    <row r="117" spans="1:11" ht="16.5">
      <c r="A117" s="60" t="s">
        <v>224</v>
      </c>
      <c r="B117" s="61" t="s">
        <v>225</v>
      </c>
      <c r="C117" s="15" t="s">
        <v>44</v>
      </c>
      <c r="D117" s="50">
        <v>7.55</v>
      </c>
      <c r="E117" s="36"/>
      <c r="F117" s="31"/>
      <c r="G117" s="23"/>
      <c r="H117" s="24"/>
      <c r="I117" s="24"/>
      <c r="J117" s="24"/>
      <c r="K117" s="17">
        <f t="shared" si="3"/>
        <v>7.55</v>
      </c>
    </row>
    <row r="118" spans="1:11" ht="43.5">
      <c r="A118" s="60" t="s">
        <v>226</v>
      </c>
      <c r="B118" s="61" t="s">
        <v>227</v>
      </c>
      <c r="C118" s="15" t="s">
        <v>44</v>
      </c>
      <c r="D118" s="50">
        <v>3.63</v>
      </c>
      <c r="E118" s="36"/>
      <c r="F118" s="31"/>
      <c r="G118" s="23"/>
      <c r="H118" s="24"/>
      <c r="I118" s="24"/>
      <c r="J118" s="24"/>
      <c r="K118" s="17">
        <f t="shared" si="3"/>
        <v>3.63</v>
      </c>
    </row>
    <row r="119" spans="1:11" ht="29.25">
      <c r="A119" s="60" t="s">
        <v>228</v>
      </c>
      <c r="B119" s="61" t="s">
        <v>229</v>
      </c>
      <c r="C119" s="15" t="s">
        <v>44</v>
      </c>
      <c r="D119" s="50">
        <v>4.13</v>
      </c>
      <c r="E119" s="36"/>
      <c r="F119" s="31"/>
      <c r="G119" s="23"/>
      <c r="H119" s="24"/>
      <c r="I119" s="24"/>
      <c r="J119" s="24"/>
      <c r="K119" s="17">
        <f t="shared" si="3"/>
        <v>4.13</v>
      </c>
    </row>
    <row r="120" spans="1:11" ht="29.25">
      <c r="A120" s="90" t="s">
        <v>230</v>
      </c>
      <c r="B120" s="61" t="s">
        <v>231</v>
      </c>
      <c r="C120" s="15" t="s">
        <v>44</v>
      </c>
      <c r="D120" s="50">
        <v>3.4</v>
      </c>
      <c r="E120" s="36">
        <v>1.22</v>
      </c>
      <c r="F120" s="31">
        <f>D120+E120</f>
        <v>4.62</v>
      </c>
      <c r="G120" s="23">
        <v>10</v>
      </c>
      <c r="H120" s="24">
        <f>E120*G120/100</f>
        <v>0.122</v>
      </c>
      <c r="I120" s="23"/>
      <c r="J120" s="24"/>
      <c r="K120" s="17">
        <f t="shared" si="3"/>
        <v>4.742</v>
      </c>
    </row>
    <row r="121" spans="1:11" ht="29.25">
      <c r="A121" s="90" t="s">
        <v>232</v>
      </c>
      <c r="B121" s="61" t="s">
        <v>233</v>
      </c>
      <c r="C121" s="15" t="s">
        <v>44</v>
      </c>
      <c r="D121" s="50">
        <v>0.89</v>
      </c>
      <c r="E121" s="36">
        <v>1.22</v>
      </c>
      <c r="F121" s="31">
        <f>D121+E121</f>
        <v>2.11</v>
      </c>
      <c r="G121" s="23">
        <v>10</v>
      </c>
      <c r="H121" s="24">
        <f>E121*G121/100</f>
        <v>0.122</v>
      </c>
      <c r="I121" s="23"/>
      <c r="J121" s="24"/>
      <c r="K121" s="17">
        <f t="shared" si="3"/>
        <v>2.2319999999999998</v>
      </c>
    </row>
    <row r="122" spans="1:11" ht="29.25">
      <c r="A122" s="90" t="s">
        <v>234</v>
      </c>
      <c r="B122" s="61" t="s">
        <v>235</v>
      </c>
      <c r="C122" s="15" t="s">
        <v>44</v>
      </c>
      <c r="D122" s="50">
        <v>1.9</v>
      </c>
      <c r="E122" s="36">
        <v>1.22</v>
      </c>
      <c r="F122" s="31">
        <f>D122+E122</f>
        <v>3.12</v>
      </c>
      <c r="G122" s="23">
        <v>10</v>
      </c>
      <c r="H122" s="24">
        <f>E122*G122/100</f>
        <v>0.122</v>
      </c>
      <c r="I122" s="23"/>
      <c r="J122" s="24"/>
      <c r="K122" s="17">
        <f t="shared" si="3"/>
        <v>3.242</v>
      </c>
    </row>
    <row r="123" spans="1:11" ht="29.25">
      <c r="A123" s="90" t="s">
        <v>236</v>
      </c>
      <c r="B123" s="61" t="s">
        <v>237</v>
      </c>
      <c r="C123" s="15" t="s">
        <v>44</v>
      </c>
      <c r="D123" s="50">
        <v>3.69</v>
      </c>
      <c r="E123" s="66">
        <v>1.22</v>
      </c>
      <c r="F123" s="31">
        <f>D123+E123</f>
        <v>4.91</v>
      </c>
      <c r="G123" s="23">
        <v>10</v>
      </c>
      <c r="H123" s="24">
        <f>E123*G123/100</f>
        <v>0.122</v>
      </c>
      <c r="I123" s="23"/>
      <c r="J123" s="24"/>
      <c r="K123" s="17">
        <f t="shared" si="3"/>
        <v>5.032</v>
      </c>
    </row>
    <row r="124" spans="1:11" ht="29.25">
      <c r="A124" s="90" t="s">
        <v>238</v>
      </c>
      <c r="B124" s="61" t="s">
        <v>239</v>
      </c>
      <c r="C124" s="15" t="s">
        <v>44</v>
      </c>
      <c r="D124" s="50">
        <v>5.64</v>
      </c>
      <c r="E124" s="66">
        <v>1.22</v>
      </c>
      <c r="F124" s="31">
        <f>D124+E124</f>
        <v>6.859999999999999</v>
      </c>
      <c r="G124" s="23">
        <v>10</v>
      </c>
      <c r="H124" s="24">
        <f>E124*G124/100</f>
        <v>0.122</v>
      </c>
      <c r="I124" s="23"/>
      <c r="J124" s="24"/>
      <c r="K124" s="17">
        <f t="shared" si="3"/>
        <v>6.981999999999999</v>
      </c>
    </row>
    <row r="125" spans="1:11" ht="16.5">
      <c r="A125" s="91">
        <v>3</v>
      </c>
      <c r="B125" s="54" t="s">
        <v>240</v>
      </c>
      <c r="C125" s="15"/>
      <c r="D125" s="50">
        <v>0.95</v>
      </c>
      <c r="E125" s="55"/>
      <c r="F125" s="31">
        <f aca="true" t="shared" si="5" ref="F125:F130">D125+E125</f>
        <v>0.95</v>
      </c>
      <c r="G125" s="23"/>
      <c r="H125" s="24"/>
      <c r="I125" s="24"/>
      <c r="J125" s="24"/>
      <c r="K125" s="17">
        <f t="shared" si="3"/>
        <v>0.95</v>
      </c>
    </row>
    <row r="126" spans="1:11" ht="16.5">
      <c r="A126" s="91" t="s">
        <v>241</v>
      </c>
      <c r="B126" s="54" t="s">
        <v>242</v>
      </c>
      <c r="C126" s="15" t="s">
        <v>44</v>
      </c>
      <c r="D126" s="38"/>
      <c r="E126" s="36"/>
      <c r="F126" s="31">
        <f t="shared" si="5"/>
        <v>0</v>
      </c>
      <c r="G126" s="23"/>
      <c r="H126" s="24"/>
      <c r="I126" s="24"/>
      <c r="J126" s="24"/>
      <c r="K126" s="17">
        <f t="shared" si="3"/>
        <v>0</v>
      </c>
    </row>
    <row r="127" spans="1:11" ht="16.5">
      <c r="A127" s="91" t="s">
        <v>243</v>
      </c>
      <c r="B127" s="54" t="s">
        <v>244</v>
      </c>
      <c r="C127" s="15" t="s">
        <v>44</v>
      </c>
      <c r="D127" s="38"/>
      <c r="E127" s="36"/>
      <c r="F127" s="31">
        <f t="shared" si="5"/>
        <v>0</v>
      </c>
      <c r="G127" s="23"/>
      <c r="H127" s="24"/>
      <c r="I127" s="24"/>
      <c r="J127" s="24"/>
      <c r="K127" s="17">
        <f t="shared" si="3"/>
        <v>0</v>
      </c>
    </row>
    <row r="128" spans="1:11" ht="16.5">
      <c r="A128" s="91" t="s">
        <v>245</v>
      </c>
      <c r="B128" s="54" t="s">
        <v>246</v>
      </c>
      <c r="C128" s="15" t="s">
        <v>44</v>
      </c>
      <c r="D128" s="38"/>
      <c r="E128" s="36"/>
      <c r="F128" s="31">
        <f t="shared" si="5"/>
        <v>0</v>
      </c>
      <c r="G128" s="23"/>
      <c r="H128" s="24"/>
      <c r="I128" s="24"/>
      <c r="J128" s="24"/>
      <c r="K128" s="17">
        <f t="shared" si="3"/>
        <v>0</v>
      </c>
    </row>
    <row r="129" spans="1:11" ht="16.5">
      <c r="A129" s="91" t="s">
        <v>247</v>
      </c>
      <c r="B129" s="54" t="s">
        <v>248</v>
      </c>
      <c r="C129" s="15" t="s">
        <v>44</v>
      </c>
      <c r="D129" s="50">
        <v>0.89</v>
      </c>
      <c r="E129" s="55"/>
      <c r="F129" s="31">
        <f t="shared" si="5"/>
        <v>0.89</v>
      </c>
      <c r="G129" s="23"/>
      <c r="H129" s="24"/>
      <c r="I129" s="24"/>
      <c r="J129" s="24"/>
      <c r="K129" s="17">
        <f t="shared" si="3"/>
        <v>0.89</v>
      </c>
    </row>
    <row r="130" spans="1:11" ht="16.5">
      <c r="A130" s="91" t="s">
        <v>249</v>
      </c>
      <c r="B130" s="92" t="s">
        <v>250</v>
      </c>
      <c r="C130" s="15" t="s">
        <v>44</v>
      </c>
      <c r="D130" s="50">
        <v>0.71</v>
      </c>
      <c r="E130" s="55"/>
      <c r="F130" s="31">
        <f t="shared" si="5"/>
        <v>0.71</v>
      </c>
      <c r="G130" s="23"/>
      <c r="H130" s="24"/>
      <c r="I130" s="24"/>
      <c r="J130" s="24"/>
      <c r="K130" s="17">
        <f>SUM(D130+E130+H130+J130)</f>
        <v>0.71</v>
      </c>
    </row>
    <row r="131" spans="1:11" ht="16.5">
      <c r="A131" s="91" t="s">
        <v>251</v>
      </c>
      <c r="B131" s="92" t="s">
        <v>252</v>
      </c>
      <c r="C131" s="15"/>
      <c r="D131" s="38"/>
      <c r="E131" s="55"/>
      <c r="F131" s="31"/>
      <c r="G131" s="23"/>
      <c r="H131" s="24"/>
      <c r="I131" s="24"/>
      <c r="J131" s="24"/>
      <c r="K131" s="17">
        <f>SUM(D131+E131+H131+J131)</f>
        <v>0</v>
      </c>
    </row>
    <row r="132" spans="1:11" ht="16.5">
      <c r="A132" s="121" t="s">
        <v>253</v>
      </c>
      <c r="B132" s="111" t="s">
        <v>254</v>
      </c>
      <c r="C132" s="115" t="s">
        <v>44</v>
      </c>
      <c r="D132" s="117">
        <v>0.79</v>
      </c>
      <c r="E132" s="65">
        <v>0.45</v>
      </c>
      <c r="F132" s="31"/>
      <c r="G132" s="23">
        <v>10</v>
      </c>
      <c r="H132" s="24">
        <f>E132*G132/100</f>
        <v>0.045</v>
      </c>
      <c r="I132" s="24"/>
      <c r="J132" s="24"/>
      <c r="K132" s="113">
        <f>D132+E132+E133+H132+J133</f>
        <v>1.381</v>
      </c>
    </row>
    <row r="133" spans="1:11" ht="16.5">
      <c r="A133" s="122"/>
      <c r="B133" s="112"/>
      <c r="C133" s="116"/>
      <c r="D133" s="118"/>
      <c r="E133" s="62">
        <v>0.08</v>
      </c>
      <c r="F133" s="31"/>
      <c r="G133" s="23"/>
      <c r="H133" s="24"/>
      <c r="I133" s="23">
        <v>20</v>
      </c>
      <c r="J133" s="24">
        <f>E133*I133/100</f>
        <v>0.016</v>
      </c>
      <c r="K133" s="114"/>
    </row>
    <row r="134" spans="1:11" ht="16.5">
      <c r="A134" s="121" t="s">
        <v>255</v>
      </c>
      <c r="B134" s="111" t="s">
        <v>256</v>
      </c>
      <c r="C134" s="115" t="s">
        <v>44</v>
      </c>
      <c r="D134" s="117">
        <v>1.9</v>
      </c>
      <c r="E134" s="65">
        <v>0.45</v>
      </c>
      <c r="F134" s="31"/>
      <c r="G134" s="23">
        <v>10</v>
      </c>
      <c r="H134" s="24">
        <f>E134*G134/100</f>
        <v>0.045</v>
      </c>
      <c r="I134" s="24"/>
      <c r="J134" s="24"/>
      <c r="K134" s="113">
        <f>D134+E134+E135+H134+J135</f>
        <v>2.491</v>
      </c>
    </row>
    <row r="135" spans="1:11" ht="16.5">
      <c r="A135" s="122"/>
      <c r="B135" s="112"/>
      <c r="C135" s="116"/>
      <c r="D135" s="118"/>
      <c r="E135" s="62">
        <v>0.08</v>
      </c>
      <c r="F135" s="31"/>
      <c r="G135" s="23"/>
      <c r="H135" s="24"/>
      <c r="I135" s="23">
        <v>20</v>
      </c>
      <c r="J135" s="24">
        <f>E135*I135/100</f>
        <v>0.016</v>
      </c>
      <c r="K135" s="114"/>
    </row>
    <row r="136" spans="1:11" ht="16.5">
      <c r="A136" s="121" t="s">
        <v>257</v>
      </c>
      <c r="B136" s="111" t="s">
        <v>258</v>
      </c>
      <c r="C136" s="115" t="s">
        <v>44</v>
      </c>
      <c r="D136" s="117">
        <v>0.67</v>
      </c>
      <c r="E136" s="65">
        <v>0.45</v>
      </c>
      <c r="F136" s="31"/>
      <c r="G136" s="23">
        <v>10</v>
      </c>
      <c r="H136" s="24">
        <f>E136*G136/100</f>
        <v>0.045</v>
      </c>
      <c r="I136" s="24"/>
      <c r="J136" s="24"/>
      <c r="K136" s="113">
        <f>D136+E136+E137+H136+J137</f>
        <v>1.2610000000000001</v>
      </c>
    </row>
    <row r="137" spans="1:11" ht="16.5">
      <c r="A137" s="122"/>
      <c r="B137" s="112"/>
      <c r="C137" s="116"/>
      <c r="D137" s="118"/>
      <c r="E137" s="62">
        <v>0.08</v>
      </c>
      <c r="F137" s="31"/>
      <c r="G137" s="23"/>
      <c r="H137" s="24"/>
      <c r="I137" s="23">
        <v>20</v>
      </c>
      <c r="J137" s="24">
        <f>E137*I137/100</f>
        <v>0.016</v>
      </c>
      <c r="K137" s="114"/>
    </row>
    <row r="138" spans="1:11" ht="16.5">
      <c r="A138" s="93" t="s">
        <v>259</v>
      </c>
      <c r="B138" s="94" t="s">
        <v>260</v>
      </c>
      <c r="C138" s="15" t="s">
        <v>44</v>
      </c>
      <c r="D138" s="50">
        <v>1.1</v>
      </c>
      <c r="E138" s="55"/>
      <c r="F138" s="31">
        <f>D138+E138</f>
        <v>1.1</v>
      </c>
      <c r="G138" s="56"/>
      <c r="H138" s="56"/>
      <c r="I138" s="56"/>
      <c r="J138" s="56"/>
      <c r="K138" s="17">
        <f>SUM(D138+E138+H138+J138)</f>
        <v>1.1</v>
      </c>
    </row>
    <row r="139" spans="1:11" ht="16.5">
      <c r="A139" s="53" t="s">
        <v>261</v>
      </c>
      <c r="B139" s="54" t="s">
        <v>262</v>
      </c>
      <c r="C139" s="15" t="s">
        <v>263</v>
      </c>
      <c r="D139" s="50">
        <v>7.72</v>
      </c>
      <c r="E139" s="36"/>
      <c r="F139" s="31">
        <f>D139+E139</f>
        <v>7.72</v>
      </c>
      <c r="G139" s="56"/>
      <c r="H139" s="56"/>
      <c r="I139" s="56"/>
      <c r="J139" s="56"/>
      <c r="K139" s="17">
        <f>SUM(D139+E139+H139+J139)</f>
        <v>7.72</v>
      </c>
    </row>
    <row r="140" spans="1:11" ht="16.5">
      <c r="A140" s="57" t="s">
        <v>264</v>
      </c>
      <c r="B140" s="54" t="s">
        <v>265</v>
      </c>
      <c r="C140" s="15" t="s">
        <v>263</v>
      </c>
      <c r="D140" s="50">
        <v>11.51</v>
      </c>
      <c r="E140" s="36"/>
      <c r="F140" s="31"/>
      <c r="G140" s="56"/>
      <c r="H140" s="56"/>
      <c r="I140" s="56"/>
      <c r="J140" s="56"/>
      <c r="K140" s="17">
        <f>SUM(D140+E140+H140+J140)</f>
        <v>11.51</v>
      </c>
    </row>
    <row r="142" spans="2:11" ht="15">
      <c r="B142" s="18" t="s">
        <v>17</v>
      </c>
      <c r="C142" s="19"/>
      <c r="D142" s="20"/>
      <c r="E142" s="30" t="s">
        <v>15</v>
      </c>
      <c r="F142" s="16"/>
      <c r="G142" s="16"/>
      <c r="H142" s="16"/>
      <c r="I142" s="16"/>
      <c r="J142" s="16"/>
      <c r="K142" s="16"/>
    </row>
    <row r="143" spans="2:11" ht="15">
      <c r="B143" s="19"/>
      <c r="C143" s="19"/>
      <c r="D143" s="20"/>
      <c r="E143" s="30"/>
      <c r="F143" s="16"/>
      <c r="G143" s="16"/>
      <c r="H143" s="16"/>
      <c r="I143" s="16"/>
      <c r="J143" s="16"/>
      <c r="K143" s="16"/>
    </row>
    <row r="144" spans="2:11" ht="15">
      <c r="B144" s="18" t="s">
        <v>5</v>
      </c>
      <c r="C144" s="21"/>
      <c r="D144" s="22"/>
      <c r="E144" s="30" t="s">
        <v>18</v>
      </c>
      <c r="F144" s="16"/>
      <c r="G144" s="16"/>
      <c r="H144" s="16"/>
      <c r="I144" s="16"/>
      <c r="J144" s="16"/>
      <c r="K144" s="16"/>
    </row>
  </sheetData>
  <sheetProtection/>
  <mergeCells count="51">
    <mergeCell ref="A136:A137"/>
    <mergeCell ref="B136:B137"/>
    <mergeCell ref="C136:C137"/>
    <mergeCell ref="D136:D137"/>
    <mergeCell ref="K136:K137"/>
    <mergeCell ref="A132:A133"/>
    <mergeCell ref="B132:B133"/>
    <mergeCell ref="C132:C133"/>
    <mergeCell ref="D132:D133"/>
    <mergeCell ref="K132:K133"/>
    <mergeCell ref="A134:A135"/>
    <mergeCell ref="B134:B135"/>
    <mergeCell ref="C134:C135"/>
    <mergeCell ref="D134:D135"/>
    <mergeCell ref="K134:K135"/>
    <mergeCell ref="A67:A68"/>
    <mergeCell ref="B67:B68"/>
    <mergeCell ref="C67:C68"/>
    <mergeCell ref="D67:D68"/>
    <mergeCell ref="K67:K68"/>
    <mergeCell ref="A69:A70"/>
    <mergeCell ref="B69:B70"/>
    <mergeCell ref="C69:C70"/>
    <mergeCell ref="D69:D70"/>
    <mergeCell ref="K69:K70"/>
    <mergeCell ref="K31:K32"/>
    <mergeCell ref="A33:A34"/>
    <mergeCell ref="B33:B34"/>
    <mergeCell ref="K33:K34"/>
    <mergeCell ref="A38:A39"/>
    <mergeCell ref="B38:B39"/>
    <mergeCell ref="C38:C39"/>
    <mergeCell ref="D38:D39"/>
    <mergeCell ref="K38:K39"/>
    <mergeCell ref="I13:I14"/>
    <mergeCell ref="J13:J14"/>
    <mergeCell ref="G13:G14"/>
    <mergeCell ref="H13:H14"/>
    <mergeCell ref="A12:A14"/>
    <mergeCell ref="A31:A32"/>
    <mergeCell ref="B31:B32"/>
    <mergeCell ref="B12:B14"/>
    <mergeCell ref="C12:C14"/>
    <mergeCell ref="D12:D14"/>
    <mergeCell ref="E12:E14"/>
    <mergeCell ref="G12:H12"/>
    <mergeCell ref="A8:K8"/>
    <mergeCell ref="A9:K9"/>
    <mergeCell ref="A10:K10"/>
    <mergeCell ref="I12:J12"/>
    <mergeCell ref="K12:K14"/>
  </mergeCells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Сазанская С.В.</dc:creator>
  <cp:keywords/>
  <dc:description/>
  <cp:lastModifiedBy>Крупенькина Наталья Ивановна</cp:lastModifiedBy>
  <cp:lastPrinted>2020-08-10T06:35:18Z</cp:lastPrinted>
  <dcterms:created xsi:type="dcterms:W3CDTF">2007-07-05T12:12:31Z</dcterms:created>
  <dcterms:modified xsi:type="dcterms:W3CDTF">2022-10-10T05:16:43Z</dcterms:modified>
  <cp:category/>
  <cp:version/>
  <cp:contentType/>
  <cp:contentStatus/>
</cp:coreProperties>
</file>